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10"/>
  </bookViews>
  <sheets>
    <sheet name="District Profile Report" sheetId="4" r:id="rId1"/>
    <sheet name="District Data" sheetId="1" r:id="rId2"/>
    <sheet name="Similar District Data" sheetId="2" r:id="rId3"/>
    <sheet name="Statewide Data" sheetId="3" r:id="rId4"/>
    <sheet name="Names" sheetId="5" state="hidden" r:id="rId5"/>
  </sheets>
  <externalReferences>
    <externalReference r:id="rId6"/>
  </externalReferenc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4" l="1"/>
  <c r="I76" i="4" s="1"/>
  <c r="H6" i="4"/>
  <c r="H10" i="4" s="1"/>
  <c r="G6" i="4"/>
  <c r="G11" i="4" s="1"/>
  <c r="I11" i="4" l="1"/>
  <c r="I15" i="4"/>
  <c r="I19" i="4"/>
  <c r="I23" i="4"/>
  <c r="I28" i="4"/>
  <c r="I33" i="4"/>
  <c r="I37" i="4"/>
  <c r="I41" i="4"/>
  <c r="I46" i="4"/>
  <c r="I50" i="4"/>
  <c r="I55" i="4"/>
  <c r="I60" i="4"/>
  <c r="I64" i="4"/>
  <c r="I68" i="4"/>
  <c r="I73" i="4"/>
  <c r="I12" i="4"/>
  <c r="I16" i="4"/>
  <c r="I20" i="4"/>
  <c r="I25" i="4"/>
  <c r="I29" i="4"/>
  <c r="I34" i="4"/>
  <c r="I38" i="4"/>
  <c r="I42" i="4"/>
  <c r="I47" i="4"/>
  <c r="I51" i="4"/>
  <c r="I56" i="4"/>
  <c r="I61" i="4"/>
  <c r="I65" i="4"/>
  <c r="I69" i="4"/>
  <c r="I74" i="4"/>
  <c r="I13" i="4"/>
  <c r="I17" i="4"/>
  <c r="I21" i="4"/>
  <c r="I26" i="4"/>
  <c r="I30" i="4"/>
  <c r="I35" i="4"/>
  <c r="I39" i="4"/>
  <c r="I43" i="4"/>
  <c r="I48" i="4"/>
  <c r="I53" i="4"/>
  <c r="I57" i="4"/>
  <c r="I62" i="4"/>
  <c r="I66" i="4"/>
  <c r="I70" i="4"/>
  <c r="I75" i="4"/>
  <c r="I14" i="4"/>
  <c r="I18" i="4"/>
  <c r="I22" i="4"/>
  <c r="I27" i="4"/>
  <c r="I31" i="4"/>
  <c r="I36" i="4"/>
  <c r="I40" i="4"/>
  <c r="I44" i="4"/>
  <c r="I49" i="4"/>
  <c r="I54" i="4"/>
  <c r="I58" i="4"/>
  <c r="I63" i="4"/>
  <c r="I67" i="4"/>
  <c r="I72" i="4"/>
  <c r="H15" i="4"/>
  <c r="H23" i="4"/>
  <c r="H28" i="4"/>
  <c r="H37" i="4"/>
  <c r="H46" i="4"/>
  <c r="H55" i="4"/>
  <c r="H64" i="4"/>
  <c r="H73" i="4"/>
  <c r="H12" i="4"/>
  <c r="H16" i="4"/>
  <c r="H20" i="4"/>
  <c r="H25" i="4"/>
  <c r="H29" i="4"/>
  <c r="H34" i="4"/>
  <c r="H38" i="4"/>
  <c r="H42" i="4"/>
  <c r="H47" i="4"/>
  <c r="H51" i="4"/>
  <c r="H56" i="4"/>
  <c r="H61" i="4"/>
  <c r="H65" i="4"/>
  <c r="H69" i="4"/>
  <c r="H74" i="4"/>
  <c r="H11" i="4"/>
  <c r="H19" i="4"/>
  <c r="H33" i="4"/>
  <c r="H41" i="4"/>
  <c r="H50" i="4"/>
  <c r="H60" i="4"/>
  <c r="H68" i="4"/>
  <c r="H13" i="4"/>
  <c r="H17" i="4"/>
  <c r="H21" i="4"/>
  <c r="H26" i="4"/>
  <c r="H30" i="4"/>
  <c r="H35" i="4"/>
  <c r="H39" i="4"/>
  <c r="H43" i="4"/>
  <c r="H48" i="4"/>
  <c r="H53" i="4"/>
  <c r="H57" i="4"/>
  <c r="H62" i="4"/>
  <c r="H66" i="4"/>
  <c r="H70" i="4"/>
  <c r="H75" i="4"/>
  <c r="H14" i="4"/>
  <c r="H18" i="4"/>
  <c r="H22" i="4"/>
  <c r="H27" i="4"/>
  <c r="H31" i="4"/>
  <c r="H36" i="4"/>
  <c r="H40" i="4"/>
  <c r="H44" i="4"/>
  <c r="H49" i="4"/>
  <c r="H54" i="4"/>
  <c r="H58" i="4"/>
  <c r="H63" i="4"/>
  <c r="H67" i="4"/>
  <c r="H72" i="4"/>
  <c r="H76" i="4"/>
  <c r="G15" i="4"/>
  <c r="G23" i="4"/>
  <c r="G37" i="4"/>
  <c r="G46" i="4"/>
  <c r="G55" i="4"/>
  <c r="G64" i="4"/>
  <c r="G68" i="4"/>
  <c r="G12" i="4"/>
  <c r="G16" i="4"/>
  <c r="G20" i="4"/>
  <c r="G25" i="4"/>
  <c r="G29" i="4"/>
  <c r="G34" i="4"/>
  <c r="G38" i="4"/>
  <c r="G42" i="4"/>
  <c r="G47" i="4"/>
  <c r="G51" i="4"/>
  <c r="G56" i="4"/>
  <c r="G61" i="4"/>
  <c r="G65" i="4"/>
  <c r="G69" i="4"/>
  <c r="G74" i="4"/>
  <c r="G13" i="4"/>
  <c r="G17" i="4"/>
  <c r="G21" i="4"/>
  <c r="G26" i="4"/>
  <c r="G30" i="4"/>
  <c r="G35" i="4"/>
  <c r="G39" i="4"/>
  <c r="G43" i="4"/>
  <c r="G48" i="4"/>
  <c r="G53" i="4"/>
  <c r="G57" i="4"/>
  <c r="G62" i="4"/>
  <c r="G66" i="4"/>
  <c r="G70" i="4"/>
  <c r="G75" i="4"/>
  <c r="G19" i="4"/>
  <c r="G28" i="4"/>
  <c r="G33" i="4"/>
  <c r="G41" i="4"/>
  <c r="G50" i="4"/>
  <c r="G60" i="4"/>
  <c r="G73" i="4"/>
  <c r="G14" i="4"/>
  <c r="G18" i="4"/>
  <c r="G22" i="4"/>
  <c r="G27" i="4"/>
  <c r="G31" i="4"/>
  <c r="G36" i="4"/>
  <c r="G40" i="4"/>
  <c r="G44" i="4"/>
  <c r="G49" i="4"/>
  <c r="G54" i="4"/>
  <c r="G58" i="4"/>
  <c r="G63" i="4"/>
  <c r="G67" i="4"/>
  <c r="G72" i="4"/>
  <c r="G76" i="4"/>
  <c r="I10" i="4"/>
  <c r="G10" i="4"/>
  <c r="F76" i="4"/>
  <c r="F75" i="4"/>
  <c r="F74" i="4"/>
  <c r="F73" i="4"/>
  <c r="F72" i="4"/>
  <c r="F70" i="4"/>
  <c r="F69" i="4"/>
  <c r="F68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4" i="4"/>
  <c r="F33" i="4"/>
  <c r="F27" i="4"/>
  <c r="F28" i="4"/>
  <c r="F26" i="4"/>
  <c r="F31" i="4"/>
  <c r="F30" i="4"/>
  <c r="F29" i="4"/>
  <c r="F2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D6" i="4"/>
  <c r="E76" i="4" l="1"/>
  <c r="E72" i="4"/>
  <c r="E67" i="4"/>
  <c r="E58" i="4"/>
  <c r="E40" i="4"/>
  <c r="E22" i="4"/>
  <c r="E75" i="4"/>
  <c r="E70" i="4"/>
  <c r="E66" i="4"/>
  <c r="E62" i="4"/>
  <c r="E57" i="4"/>
  <c r="E53" i="4"/>
  <c r="E48" i="4"/>
  <c r="E43" i="4"/>
  <c r="E39" i="4"/>
  <c r="E35" i="4"/>
  <c r="E30" i="4"/>
  <c r="E26" i="4"/>
  <c r="E21" i="4"/>
  <c r="E17" i="4"/>
  <c r="E13" i="4"/>
  <c r="E69" i="4"/>
  <c r="E65" i="4"/>
  <c r="E61" i="4"/>
  <c r="E56" i="4"/>
  <c r="E51" i="4"/>
  <c r="E47" i="4"/>
  <c r="E42" i="4"/>
  <c r="E38" i="4"/>
  <c r="E34" i="4"/>
  <c r="E29" i="4"/>
  <c r="E25" i="4"/>
  <c r="E20" i="4"/>
  <c r="E16" i="4"/>
  <c r="E12" i="4"/>
  <c r="E68" i="4"/>
  <c r="E64" i="4"/>
  <c r="E60" i="4"/>
  <c r="E55" i="4"/>
  <c r="E50" i="4"/>
  <c r="E46" i="4"/>
  <c r="E41" i="4"/>
  <c r="E37" i="4"/>
  <c r="E33" i="4"/>
  <c r="E28" i="4"/>
  <c r="E23" i="4"/>
  <c r="E19" i="4"/>
  <c r="E15" i="4"/>
  <c r="E11" i="4"/>
  <c r="E63" i="4"/>
  <c r="E54" i="4"/>
  <c r="E49" i="4"/>
  <c r="E44" i="4"/>
  <c r="E36" i="4"/>
  <c r="E31" i="4"/>
  <c r="E27" i="4"/>
  <c r="E18" i="4"/>
  <c r="E14" i="4"/>
  <c r="E74" i="4"/>
  <c r="E73" i="4"/>
  <c r="D75" i="4"/>
  <c r="D70" i="4"/>
  <c r="D67" i="4"/>
  <c r="D63" i="4"/>
  <c r="D57" i="4"/>
  <c r="D53" i="4"/>
  <c r="D48" i="4"/>
  <c r="D43" i="4"/>
  <c r="D39" i="4"/>
  <c r="D35" i="4"/>
  <c r="D30" i="4"/>
  <c r="D26" i="4"/>
  <c r="D21" i="4"/>
  <c r="D17" i="4"/>
  <c r="D13" i="4"/>
  <c r="D74" i="4"/>
  <c r="D69" i="4"/>
  <c r="D66" i="4"/>
  <c r="D61" i="4"/>
  <c r="D56" i="4"/>
  <c r="D51" i="4"/>
  <c r="D47" i="4"/>
  <c r="D38" i="4"/>
  <c r="D34" i="4"/>
  <c r="D29" i="4"/>
  <c r="D25" i="4"/>
  <c r="D16" i="4"/>
  <c r="D73" i="4"/>
  <c r="D65" i="4"/>
  <c r="D55" i="4"/>
  <c r="D46" i="4"/>
  <c r="D37" i="4"/>
  <c r="D28" i="4"/>
  <c r="D19" i="4"/>
  <c r="D11" i="4"/>
  <c r="D62" i="4"/>
  <c r="D58" i="4"/>
  <c r="D49" i="4"/>
  <c r="D40" i="4"/>
  <c r="D31" i="4"/>
  <c r="D22" i="4"/>
  <c r="D14" i="4"/>
  <c r="D42" i="4"/>
  <c r="D20" i="4"/>
  <c r="D12" i="4"/>
  <c r="D68" i="4"/>
  <c r="D60" i="4"/>
  <c r="D50" i="4"/>
  <c r="D41" i="4"/>
  <c r="D33" i="4"/>
  <c r="D23" i="4"/>
  <c r="D15" i="4"/>
  <c r="D72" i="4"/>
  <c r="D64" i="4"/>
  <c r="D54" i="4"/>
  <c r="D44" i="4"/>
  <c r="D36" i="4"/>
  <c r="D27" i="4"/>
  <c r="D18" i="4"/>
  <c r="D10" i="4"/>
  <c r="D76" i="4"/>
  <c r="E10" i="4"/>
  <c r="D8" i="4" l="1"/>
</calcChain>
</file>

<file path=xl/sharedStrings.xml><?xml version="1.0" encoding="utf-8"?>
<sst xmlns="http://schemas.openxmlformats.org/spreadsheetml/2006/main" count="2804" uniqueCount="873">
  <si>
    <t>District</t>
  </si>
  <si>
    <t>IRN</t>
  </si>
  <si>
    <t>District Inside Millage</t>
  </si>
  <si>
    <t>Ada Ex Vill SD, Hardin</t>
  </si>
  <si>
    <t>NA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</si>
  <si>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</si>
  <si>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</si>
  <si>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</si>
  <si>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</si>
  <si>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</si>
  <si>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</si>
  <si>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</si>
  <si>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</si>
  <si>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</si>
  <si>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</si>
  <si>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</si>
  <si>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</si>
  <si>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</si>
  <si>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</si>
  <si>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</si>
  <si>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</si>
  <si>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</si>
  <si>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</si>
  <si>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</si>
  <si>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</si>
  <si>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</si>
  <si>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</si>
  <si>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</si>
  <si>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</si>
  <si>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</si>
  <si>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</si>
  <si>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</si>
  <si>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</si>
  <si>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</si>
  <si>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</si>
  <si>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</si>
  <si>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</si>
  <si>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</si>
  <si>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</si>
  <si>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</si>
  <si>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</si>
  <si>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</si>
  <si>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</si>
  <si>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</si>
  <si>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</si>
  <si>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</si>
  <si>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</si>
  <si>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</si>
  <si>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</si>
  <si>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</si>
  <si>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</si>
  <si>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</si>
  <si>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</si>
  <si>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</si>
  <si>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</si>
  <si>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</si>
  <si>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</si>
  <si>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</si>
  <si>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</si>
  <si>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</si>
  <si>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</si>
  <si>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</si>
  <si>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</si>
  <si>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</si>
  <si>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</si>
  <si>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</si>
  <si>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</si>
  <si>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</si>
  <si>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</si>
  <si>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</si>
  <si>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</si>
  <si>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</si>
  <si>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</si>
  <si>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</si>
  <si>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</si>
  <si>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</si>
  <si>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</si>
  <si>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</si>
  <si>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</si>
  <si>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</si>
  <si>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</si>
  <si>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</si>
  <si>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</si>
  <si>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</si>
  <si>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</si>
  <si>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</si>
  <si>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</si>
  <si>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</si>
  <si>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</si>
  <si>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</si>
  <si>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</si>
  <si>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</si>
  <si>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</si>
  <si>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</si>
  <si>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</si>
  <si>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</si>
  <si>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</si>
  <si>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</si>
  <si>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</si>
  <si>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</si>
  <si>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</si>
  <si>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</si>
  <si>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</si>
  <si>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</si>
  <si>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</si>
  <si>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</si>
  <si>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</si>
  <si>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</si>
  <si>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</si>
  <si>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</si>
  <si>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</si>
  <si>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</si>
  <si>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</si>
  <si>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</si>
  <si>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</si>
  <si>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</si>
  <si>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</si>
  <si>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</si>
  <si>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</si>
  <si>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</si>
  <si>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</si>
  <si>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</si>
  <si>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</si>
  <si>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</si>
  <si>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</si>
  <si>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</si>
  <si>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</si>
  <si>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</si>
  <si>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</si>
  <si>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</si>
  <si>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</si>
  <si>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</si>
  <si>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</si>
  <si>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</si>
  <si>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</si>
  <si>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</si>
  <si>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</si>
  <si>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</si>
  <si>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</si>
  <si>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</si>
  <si>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</si>
  <si>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</si>
  <si>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</si>
  <si>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</si>
  <si>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</si>
  <si>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</si>
  <si>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</si>
  <si>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</si>
  <si>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</si>
  <si>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</si>
  <si>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</si>
  <si>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</si>
  <si>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</si>
  <si>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</si>
  <si>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</si>
  <si>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</si>
  <si>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</si>
  <si>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</si>
  <si>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</si>
  <si>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</si>
  <si>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</si>
  <si>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</si>
  <si>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</si>
  <si>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</si>
  <si>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</si>
  <si>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</si>
  <si>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</si>
  <si>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</si>
  <si>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</si>
  <si>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</si>
  <si>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</si>
  <si>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</si>
  <si>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</si>
  <si>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</si>
  <si>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</si>
  <si>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</si>
  <si>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</si>
  <si>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</si>
  <si>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</si>
  <si>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</si>
  <si>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</si>
  <si>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</si>
  <si>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</si>
  <si>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</si>
  <si>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</si>
  <si>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</si>
  <si>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</si>
  <si>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</si>
  <si>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</si>
  <si>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</si>
  <si>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</si>
  <si>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</si>
  <si>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</si>
  <si>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</si>
  <si>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</si>
  <si>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</si>
  <si>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</si>
  <si>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</si>
  <si>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</si>
  <si>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</si>
  <si>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</si>
  <si>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</si>
  <si>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</si>
  <si>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</si>
  <si>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</si>
  <si>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</si>
  <si>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</si>
  <si>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</si>
  <si>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</si>
  <si>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</si>
  <si>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</si>
  <si>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</si>
  <si>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</si>
  <si>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</si>
  <si>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</si>
  <si>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</si>
  <si>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</si>
  <si>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</si>
  <si>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</si>
  <si>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</si>
  <si>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</si>
  <si>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</si>
  <si>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</si>
  <si>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</si>
  <si>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</si>
  <si>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</si>
  <si>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</si>
  <si>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</si>
  <si>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</si>
  <si>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</si>
  <si>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</si>
  <si>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</si>
  <si>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</si>
  <si>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</si>
  <si>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</si>
  <si>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</si>
  <si>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</si>
  <si>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</si>
  <si>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</si>
  <si>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</si>
  <si>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</si>
  <si>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</si>
  <si>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</si>
  <si>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</si>
  <si>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</si>
  <si>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</si>
  <si>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</si>
  <si>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</si>
  <si>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</si>
  <si>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</si>
  <si>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</si>
  <si>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</si>
  <si>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</si>
  <si>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</si>
  <si>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</si>
  <si>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</si>
  <si>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</si>
  <si>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</si>
  <si>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</si>
  <si>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</si>
  <si>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</si>
  <si>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</si>
  <si>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</si>
  <si>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</si>
  <si>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</si>
  <si>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</si>
  <si>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</si>
  <si>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</si>
  <si>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</si>
  <si>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</si>
  <si>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</si>
  <si>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</si>
  <si>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</si>
  <si>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</si>
  <si>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</si>
  <si>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</si>
  <si>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</si>
  <si>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</si>
  <si>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</si>
  <si>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</si>
  <si>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</si>
  <si>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</si>
  <si>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</si>
  <si>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</si>
  <si>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</si>
  <si>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</si>
  <si>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</si>
  <si>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</si>
  <si>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</si>
  <si>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</si>
  <si>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</si>
  <si>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</si>
  <si>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</si>
  <si>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</si>
  <si>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</si>
  <si>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</si>
  <si>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</si>
  <si>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</si>
  <si>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</si>
  <si>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</si>
  <si>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</si>
  <si>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</si>
  <si>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</si>
  <si>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</si>
  <si>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</si>
  <si>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</si>
  <si>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</si>
  <si>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</si>
  <si>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</si>
  <si>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</si>
  <si>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</si>
  <si>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</si>
  <si>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</si>
  <si>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</si>
  <si>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</si>
  <si>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</si>
  <si>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</si>
  <si>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</si>
  <si>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</si>
  <si>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</si>
  <si>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</si>
  <si>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</si>
  <si>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</si>
  <si>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</si>
  <si>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</si>
  <si>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</si>
  <si>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</si>
  <si>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</si>
  <si>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</si>
  <si>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</si>
  <si>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</si>
  <si>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</si>
  <si>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</si>
  <si>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</si>
  <si>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</si>
  <si>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</si>
  <si>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</si>
  <si>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</si>
  <si>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</si>
  <si>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</si>
  <si>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</si>
  <si>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</si>
  <si>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</si>
  <si>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</si>
  <si>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</si>
  <si>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</si>
  <si>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</si>
  <si>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</si>
  <si>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</si>
  <si>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</si>
  <si>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</si>
  <si>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</si>
  <si>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</si>
  <si>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</si>
  <si>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</si>
  <si>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</si>
  <si>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</si>
  <si>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</si>
  <si>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</si>
  <si>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</si>
  <si>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</si>
  <si>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</si>
  <si>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</si>
  <si>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</si>
  <si>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</si>
  <si>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</si>
  <si>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</si>
  <si>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</si>
  <si>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</si>
  <si>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</si>
  <si>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</si>
  <si>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</si>
  <si>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</si>
  <si>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</si>
  <si>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</si>
  <si>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</si>
  <si>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</si>
  <si>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</si>
  <si>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</si>
  <si>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</si>
  <si>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</si>
  <si>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</si>
  <si>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</si>
  <si>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</si>
  <si>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</si>
  <si>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</si>
  <si>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</si>
  <si>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</si>
  <si>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</si>
  <si>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</si>
  <si>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</si>
  <si>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</si>
  <si>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</si>
  <si>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</si>
  <si>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</si>
  <si>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</si>
  <si>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</si>
  <si>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</si>
  <si>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</si>
  <si>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</si>
  <si>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</si>
  <si>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</si>
  <si>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</si>
  <si>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</si>
  <si>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</si>
  <si>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</si>
  <si>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</si>
  <si>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</si>
  <si>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</si>
  <si>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</si>
  <si>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</si>
  <si>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</si>
  <si>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</si>
  <si>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</si>
  <si>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</si>
  <si>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</si>
  <si>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</si>
  <si>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</si>
  <si>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</si>
  <si>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</si>
  <si>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</si>
  <si>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</si>
  <si>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</si>
  <si>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</si>
  <si>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</si>
  <si>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</si>
  <si>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</si>
  <si>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</si>
  <si>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</si>
  <si>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</si>
  <si>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</si>
  <si>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</si>
  <si>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</si>
  <si>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</si>
  <si>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</si>
  <si>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</si>
  <si>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</si>
  <si>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</si>
  <si>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</si>
  <si>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</si>
  <si>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</si>
  <si>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</si>
  <si>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</si>
  <si>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</si>
  <si>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</si>
  <si>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</si>
  <si>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</si>
  <si>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</si>
  <si>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</si>
  <si>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</si>
  <si>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</si>
  <si>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</si>
  <si>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</si>
  <si>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</si>
  <si>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</si>
  <si>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</si>
  <si>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</si>
  <si>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</si>
  <si>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</si>
  <si>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</si>
  <si>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</si>
  <si>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</si>
  <si>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</si>
  <si>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</si>
  <si>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</si>
  <si>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</si>
  <si>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</si>
  <si>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</si>
  <si>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</si>
  <si>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</si>
  <si>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</si>
  <si>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</si>
  <si>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</si>
  <si>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</si>
  <si>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</si>
  <si>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</si>
  <si>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</si>
  <si>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</si>
  <si>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</si>
  <si>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</si>
  <si>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</si>
  <si>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</si>
  <si>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</si>
  <si>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</si>
  <si>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</si>
  <si>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</si>
  <si>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</si>
  <si>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</si>
  <si>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</si>
  <si>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</si>
  <si>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</si>
  <si>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</si>
  <si>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</si>
  <si>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</si>
  <si>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</si>
  <si>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</si>
  <si>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</si>
  <si>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</si>
  <si>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</si>
  <si>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</si>
  <si>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</si>
  <si>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</si>
  <si>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</si>
  <si>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</si>
  <si>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</si>
  <si>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</si>
  <si>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</si>
  <si>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</si>
  <si>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</si>
  <si>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</si>
  <si>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</si>
  <si>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</si>
  <si>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</si>
  <si>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</si>
  <si>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</si>
  <si>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</si>
  <si>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</si>
  <si>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</si>
  <si>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</si>
  <si>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</si>
  <si>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</si>
  <si>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</si>
  <si>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</si>
  <si>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</si>
  <si>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</si>
  <si>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</si>
  <si>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</si>
  <si>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</si>
  <si>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</si>
  <si>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</si>
  <si>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</si>
  <si>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</si>
  <si>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</si>
  <si>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</si>
  <si>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</si>
  <si>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</si>
  <si>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</si>
  <si>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</si>
  <si>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</si>
  <si>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</si>
  <si>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</si>
  <si>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</si>
  <si>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</si>
  <si>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</si>
  <si>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</si>
  <si>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</si>
  <si>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</si>
  <si>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</si>
  <si>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</si>
  <si>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</si>
  <si>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</si>
  <si>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</si>
  <si>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</si>
  <si>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</si>
  <si>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</si>
  <si>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</si>
  <si>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</si>
  <si>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</si>
  <si>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</si>
  <si>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</si>
  <si>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</si>
  <si>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</si>
  <si>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</si>
  <si>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</si>
  <si>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</si>
  <si>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</si>
  <si>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</si>
  <si>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</si>
  <si>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</si>
  <si>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</si>
  <si>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</si>
  <si>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</si>
  <si>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</si>
  <si>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</si>
  <si>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</si>
  <si>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</si>
  <si>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</si>
  <si>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</si>
  <si>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</si>
  <si>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</si>
  <si>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</si>
  <si>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</si>
  <si>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</si>
  <si>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</si>
  <si>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</si>
  <si>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</si>
  <si>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</si>
  <si>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</si>
  <si>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</si>
  <si>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</si>
  <si>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</si>
  <si>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</si>
  <si>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</si>
  <si>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</si>
  <si>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</si>
  <si>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</si>
  <si>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</si>
  <si>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</si>
  <si>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</si>
  <si>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</si>
  <si>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</si>
  <si>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</si>
  <si>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</si>
  <si>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</si>
  <si>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</si>
  <si>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</si>
  <si>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</si>
  <si>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</si>
  <si>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</si>
  <si>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</si>
  <si>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</si>
  <si>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SIMILAR DISTRICT Inside Millage</t>
  </si>
  <si>
    <t xml:space="preserve">Ohio Department Of Education     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</si>
  <si>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</si>
  <si>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</si>
  <si>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</si>
  <si>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</si>
  <si>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</si>
  <si>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</si>
  <si>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</si>
  <si>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</si>
  <si>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</si>
  <si>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</si>
  <si>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</si>
  <si>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</si>
  <si>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</si>
  <si>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</si>
  <si>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</si>
  <si>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 xml:space="preserve">School Inside Millage </t>
  </si>
  <si>
    <t>NAME</t>
  </si>
  <si>
    <t>Office of Budget and School Funding</t>
  </si>
  <si>
    <t>.</t>
  </si>
  <si>
    <t>District Square Mileage FY19</t>
  </si>
  <si>
    <t>District Pupil Density FY19</t>
  </si>
  <si>
    <t>District Total Average Daily Membership FY19</t>
  </si>
  <si>
    <t>District Total Year-End Enrollment FY19</t>
  </si>
  <si>
    <t>District Asian Students As % Of Total FY19</t>
  </si>
  <si>
    <t>District Pacific Islander Students As % Of Total FY19</t>
  </si>
  <si>
    <t>District Black Students As % Of Total FY19</t>
  </si>
  <si>
    <t>District American Indian/ Alaskan Native Students As % Of Total FY19</t>
  </si>
  <si>
    <t>District Hispanic Students As % Of Total FY19</t>
  </si>
  <si>
    <t>District White Students As % Of Total FY19</t>
  </si>
  <si>
    <t>District Multiracial Students As % Of Total FY19</t>
  </si>
  <si>
    <t>District Percent Of Disadvantaged Students  FY19</t>
  </si>
  <si>
    <t>District Percent Of Students With Limited English Proficiency FY19</t>
  </si>
  <si>
    <t>District Percent Of Students With Disability FY19</t>
  </si>
  <si>
    <t>District Classroom Teacher Average Salary FY19</t>
  </si>
  <si>
    <t>District Percent Of Teachers With 0-4 Years Experience FY19</t>
  </si>
  <si>
    <t>District Percent Of Teachers With 4-10 Years Experience FY19</t>
  </si>
  <si>
    <t>District Percent Of Teachers With 10+ Years Experience FY19</t>
  </si>
  <si>
    <t>District FTE Number Of Administrators FY19</t>
  </si>
  <si>
    <t>District Administrator Average Salary FY19</t>
  </si>
  <si>
    <t>District Pupil Administrator Ratio FY19</t>
  </si>
  <si>
    <t>District Assessed Valuation Per Pupil ty TY18</t>
  </si>
  <si>
    <t>District Res/Agr Real Valuation As % Of Total TY18</t>
  </si>
  <si>
    <t>District All Other Real Valuation As % Of Total TY18</t>
  </si>
  <si>
    <t>District Public Utility Tangible Valuation As % Of Total TY18</t>
  </si>
  <si>
    <t>District Business Valuation As % Of Total TY18</t>
  </si>
  <si>
    <t>District Per Pupil Revenue Raised By 1 Mill Of Property Tax TY18</t>
  </si>
  <si>
    <t>District Total Property Tax Per Pupil TY18</t>
  </si>
  <si>
    <t>District Rollback Homestead Per Pupil FY19</t>
  </si>
  <si>
    <t>District OSFC 3-Year Valuation Per Pupil FY20</t>
  </si>
  <si>
    <t>District Ranking Of OSFC Valuation Per Pupil FY20</t>
  </si>
  <si>
    <t>District Median Income TY17</t>
  </si>
  <si>
    <t>District Average Income TY17</t>
  </si>
  <si>
    <t>District Current Operating Millage Incl JVS TY18</t>
  </si>
  <si>
    <t>District Class 1 Effective Millage Incl JVS TY18</t>
  </si>
  <si>
    <t>District Class 2 Effective Millage Incl JVS TY18</t>
  </si>
  <si>
    <t>District Income Tax Per Pupil FY19</t>
  </si>
  <si>
    <t>District Local Tax Effort Index FY19</t>
  </si>
  <si>
    <t>District Administrative Expenditure Per Pupil FY19</t>
  </si>
  <si>
    <t>District Building Operation Expenditure Per Pupil FY19</t>
  </si>
  <si>
    <t>District Instructional Expenditure Per Pupil FY19</t>
  </si>
  <si>
    <t>District Pupil Support Expenditure Per Pupil FY19</t>
  </si>
  <si>
    <t>District Staff Support Expenditure Per Pupil FY19</t>
  </si>
  <si>
    <t>District Total Expenditure Per Pupil FY19</t>
  </si>
  <si>
    <t>District State Revenue Per Pupil FY19</t>
  </si>
  <si>
    <t>District State Revenue As % Of Total FY19</t>
  </si>
  <si>
    <t>District Local Revenue Per Pupil FY19</t>
  </si>
  <si>
    <t>District Local Revenue As % Of Total FY19</t>
  </si>
  <si>
    <t>District Other Non-Tax Revenue Per Pupil FY19</t>
  </si>
  <si>
    <t>District Othe Non-Tax Revenue as % of Total FY19</t>
  </si>
  <si>
    <t>District Federal Revenue Per Pupil FY19</t>
  </si>
  <si>
    <t>District Federal Revenue As % Of Total FY19</t>
  </si>
  <si>
    <t>District Total Revenue Per Pupil FY19</t>
  </si>
  <si>
    <t>District Formula Funding Per Pupil FY19</t>
  </si>
  <si>
    <t>District Formula Funding As % Of Income Tax Liability FY19</t>
  </si>
  <si>
    <t>District Salaries As % Of Operating Expenditures FY19</t>
  </si>
  <si>
    <t>District Fringe Benefits As % Of Operating Expenditures FY19</t>
  </si>
  <si>
    <t>District Purchased Services As % Of Operating Expenditures FY19</t>
  </si>
  <si>
    <t>District Supplies &amp; Materials As % Of Operating Expenditures FY19</t>
  </si>
  <si>
    <t>District Other Expenses As % Of Operating Expenditures FY19</t>
  </si>
  <si>
    <t>School District Area Square Mileage (FY19)</t>
  </si>
  <si>
    <t>District Pupil Density (FY19)</t>
  </si>
  <si>
    <t>Total Average Daily Membership (FY19)</t>
  </si>
  <si>
    <t>Total Year-End Enrollment (FY19)</t>
  </si>
  <si>
    <t>Asian Students As % Of Total (FY19)</t>
  </si>
  <si>
    <t>Pacific Islander Students as % Of Total (FY19)</t>
  </si>
  <si>
    <t>Black Students As % Of Total (FY19)</t>
  </si>
  <si>
    <t>American Indian/Alaskan Native Students As % Of Total (FY19)</t>
  </si>
  <si>
    <t>Hispanic Students As % Of Total (FY19)</t>
  </si>
  <si>
    <t>White Students As % Of Total (FY19)</t>
  </si>
  <si>
    <t>Multiracial Students As % Of Total (FY19)</t>
  </si>
  <si>
    <t>% Of Disadvantaged Students (FY19)</t>
  </si>
  <si>
    <t>% Of Students With Limited English Proficiency (FY19)</t>
  </si>
  <si>
    <t>% Of Students With Disability (FY19)</t>
  </si>
  <si>
    <t>Classroom Teachers' Average Salary (FY19)</t>
  </si>
  <si>
    <t>% Teachers With 0-4 Years Experience (FY19)</t>
  </si>
  <si>
    <t>% Teachers With 4-10 Years Experience (FY19)</t>
  </si>
  <si>
    <t>% Teachers With 10+ Years Experience (FY19)</t>
  </si>
  <si>
    <t>FTE Number Of Administrators (FY19)</t>
  </si>
  <si>
    <t>Administrators' Average Salary (FY19)</t>
  </si>
  <si>
    <t>Pupil Administrator Ratio (FY19)</t>
  </si>
  <si>
    <t>Assessed Property Valuation Per Pupil (TY18 [FY20])</t>
  </si>
  <si>
    <t>Res &amp; Agr Real Property Valuation As % Of Total (TY18 [FY20])</t>
  </si>
  <si>
    <t>All Other Real Property Valuation As % Of Total (TY18 [FY20])</t>
  </si>
  <si>
    <t>Public Utility Tangible Value As % Of Total (TY18 [FY20])</t>
  </si>
  <si>
    <t>Business Valuation As % Of Total (TY18 [FY20])</t>
  </si>
  <si>
    <t>Per Pupil Revenue Raised By One Mill Property Tax (TY18 [FY20])</t>
  </si>
  <si>
    <t>Total Property Tax Per Pupil (TY18 [FY20])</t>
  </si>
  <si>
    <t>Rollback &amp; Homestead Per Pupil (FY19)</t>
  </si>
  <si>
    <t>OSFC 3-Year Adjusted Valuation Per Pupil (FY20)</t>
  </si>
  <si>
    <t>District Ranking Of OSFC Valuation Per Pupil (FY20)</t>
  </si>
  <si>
    <t>Median Income (TY17)</t>
  </si>
  <si>
    <t>Average Income (TY17)</t>
  </si>
  <si>
    <t>Current Operating Millage Including JVS Mills (TY18 [FY20])</t>
  </si>
  <si>
    <t>Effective Class 1 Millage Including JVS Mills (TY18 [FY20])</t>
  </si>
  <si>
    <t>Effective Class 2 Millage Including JVS Mills (TY18 [FY20])</t>
  </si>
  <si>
    <t>School District Income Tax Per Pupil (FY19)</t>
  </si>
  <si>
    <t>Local Tax Effort Index (FY19)</t>
  </si>
  <si>
    <t>Administration Expenditure Per Pupil (FY19)</t>
  </si>
  <si>
    <t>Building Operation Expenditure Per Pupil (FY19)</t>
  </si>
  <si>
    <t>Instructional Expenditure Per Pupil (FY19)</t>
  </si>
  <si>
    <t>Pupil Support Expenditure Per Pupil (FY19)</t>
  </si>
  <si>
    <t>Staff Support Expenditure Per Pupil (FY19)</t>
  </si>
  <si>
    <t>Total Expenditure Per Pupil (FY19)</t>
  </si>
  <si>
    <t>State Revenue Per Pupil (FY19)</t>
  </si>
  <si>
    <t>State Revenue As % Of Total (FY19)</t>
  </si>
  <si>
    <t>Local Revenue Per Pupil (FY19)</t>
  </si>
  <si>
    <t>Local Revenue As % Of Total (FY19)</t>
  </si>
  <si>
    <t>Other Non-Tax Revenue Per Pupil (FY19)</t>
  </si>
  <si>
    <t>Other Non-Tax Revenue As % of Total (FY19)</t>
  </si>
  <si>
    <t>Federal Revenue Per Pupil (FY19)</t>
  </si>
  <si>
    <t>Federal Revenue As % Of Total (FY19)</t>
  </si>
  <si>
    <t>Total Revenue Per Pupil (FY19)</t>
  </si>
  <si>
    <t>Total Formula Funding Per Pupil (FY19)</t>
  </si>
  <si>
    <t>Total Formula Funding As % Of Income Tax Liability (FY19)</t>
  </si>
  <si>
    <t>Salaries As % Of Operating Expenditures (FY19)</t>
  </si>
  <si>
    <t>Fringe Benefits As % Of Operating Expenditures (FY19)</t>
  </si>
  <si>
    <t>Purchased Services As % Of Operating Expenditures (FY19)</t>
  </si>
  <si>
    <t>Supplies &amp; Materials As % Of Operating Expenditures (FY19)</t>
  </si>
  <si>
    <t>Other Expenses As % Of Operating Expenditures (FY19)</t>
  </si>
  <si>
    <t>SIMILAR DISTRICT Square Mileage FY19</t>
  </si>
  <si>
    <t>SIMILAR DISTRICT Pupil Density FY19</t>
  </si>
  <si>
    <t>SIMILAR DISTRICT Total Average Daily Membership FY19</t>
  </si>
  <si>
    <t>SIMILAR DISTRICT Total Year-End Enrollment FY19</t>
  </si>
  <si>
    <t>SIMILAR DISTRICT Asian Students As % Of Total FY19</t>
  </si>
  <si>
    <t>SIMILAR DISTRICT Pacific Islander Students As % Of Total FY19</t>
  </si>
  <si>
    <t>SIMILAR DISTRICT Black Students As % Of Total FY19</t>
  </si>
  <si>
    <t>SIMILAR DISTRICT American Indian/ Alaskan Native Students As % Of Total FY19</t>
  </si>
  <si>
    <t>SIMILAR DISTRICT Hispanic Students As % Of Total FY19</t>
  </si>
  <si>
    <t>SIMILAR DISTRICT White Students As % Of Total FY19</t>
  </si>
  <si>
    <t>SIMILAR DISTRICT Multiracial Students As % Of Total FY19</t>
  </si>
  <si>
    <t>SIMILAR DISTRICT Percent Of Disadvantaged Student FY19</t>
  </si>
  <si>
    <t>SIMILAR DISTRICT Percent Of Students With Limited English Proficiency FY19</t>
  </si>
  <si>
    <t>SIMILAR DISTRICT Percent Of Students With Disability FY19</t>
  </si>
  <si>
    <t>SIMILAR DISTRICT Classroom Teacher Average Salary FY19</t>
  </si>
  <si>
    <t>SIMILAR DISTRICT Percent Of Teachers With 0-4 Years Experience FY19</t>
  </si>
  <si>
    <t>SIMILAR DISTRICT Percent Of Teachers With 4-10 Years Experience FY19</t>
  </si>
  <si>
    <t>SIMILAR DISTRICT Percent Of Teachers With 10+ Years Experience FY19</t>
  </si>
  <si>
    <t>SIMILAR DISTRICT FTE Number Of Administrators FY19</t>
  </si>
  <si>
    <t>SIMILAR DISTRICT Administrator Average Salary FY19</t>
  </si>
  <si>
    <t>SIMILAR DISTRICT Pupil Administrator Ratio FY19</t>
  </si>
  <si>
    <t>SIMILAR DISTRICT Assessed Valuation Per Pupil TY18</t>
  </si>
  <si>
    <t>SIMILAR DISTRICT Res/Agr Real Valuation As % Of Total TY18</t>
  </si>
  <si>
    <t>SIMILAR DISTRICT All Other Real Valuation As % Of Total TY18</t>
  </si>
  <si>
    <t>SIMILAR DISTRICT Public Utility Tangible Valuation As % Of Total TY18</t>
  </si>
  <si>
    <t>SIMILAR DISTRICT Business Valuation As % Of Total TY18</t>
  </si>
  <si>
    <t>SIMILAR DISTRICT Per Pupil Revenue Raised By 1 Mill Of Property Tax TY18</t>
  </si>
  <si>
    <t>SIMILAR DISTRICT Total Property Tax Per Pupil TY18</t>
  </si>
  <si>
    <t>SIMILAR DISTRICT Rollback Homestead Per Pupil FY19</t>
  </si>
  <si>
    <t>SIMILAR DISTRICT OSFC 3-Year Valuation Per Pupil FY20</t>
  </si>
  <si>
    <t>SIMILAR DISTRICT Ranking Of OSFC Valuation Per Pupil FY20</t>
  </si>
  <si>
    <t>SIMILAR DISTRICT Median Income TY17</t>
  </si>
  <si>
    <t>SIMILAR DISTRICT Average Income TY17</t>
  </si>
  <si>
    <t>SIMILAR DISTRICT Current Operating Millage Incl JVS TY18</t>
  </si>
  <si>
    <t>SIMILAR DISTRICT Class 1 Effective Millage Incl JVS TY18</t>
  </si>
  <si>
    <t>SIMILAR DISTRICT Class 2 Effective Millage Incl JVS TY18</t>
  </si>
  <si>
    <t>SIMILAR DISTRICT Income Tax Per Pupil FY19</t>
  </si>
  <si>
    <t>SIMILAR DISTRICT Local Tax Effort Index FY19</t>
  </si>
  <si>
    <t>SIMILAR DISTRICT Administrative Expenditure Per Pupil FY19</t>
  </si>
  <si>
    <t>SIMILAR DISTRICT Building Operation Expenditure Per Pupil FY19</t>
  </si>
  <si>
    <t>SIMILAR DISTRICT Instructional Expenditure Per Pupil FY19</t>
  </si>
  <si>
    <t>SIMILAR DISTRICT Pupil Support Expenditure Per Pupil FY19</t>
  </si>
  <si>
    <t>SIMILAR DISTRICT Staff Support Expenditure Per Pupil FY19</t>
  </si>
  <si>
    <t>SIMILAR DISTRICT Total Expenditure Per Pupil FY19</t>
  </si>
  <si>
    <t>SIMILAR DISTRICT State Revenue Per Pupil FY19</t>
  </si>
  <si>
    <t>SIMILAR DISTRICT State Revenue As % Of Total FY19</t>
  </si>
  <si>
    <t>SIMILAR DISTRICT Local Revenue Per Pupil FY19</t>
  </si>
  <si>
    <t>SIMILAR DISTRICT Local Revenue As % Of Total FY19</t>
  </si>
  <si>
    <t>SIMILAR DISTRICT Other Non-Tax Revenue Per Pupil FY19</t>
  </si>
  <si>
    <t>SIMILAR DISTRICT Othe Non-Tax Revenue as % of Total FY19</t>
  </si>
  <si>
    <t>SIMILAR DISTRICT Federal Revenue Per Pupil FY19</t>
  </si>
  <si>
    <t>SIMILAR DISTRICT Federal Revenue As % Of Total FY19</t>
  </si>
  <si>
    <t>SIMILAR DISTRICT Total Revenue Per Pupil FY19</t>
  </si>
  <si>
    <t>SIMILAR DISTRICT Formula Funding Per Pupil FY19</t>
  </si>
  <si>
    <t>SIMILAR DISTRICT Formula Funding As % Of Income Tax Liability FY19</t>
  </si>
  <si>
    <t>SIMILAR DISTRICT Salaries As % Of Operating Expenditures FY19</t>
  </si>
  <si>
    <t>SIMILAR DISTRICT Fringe Benefits As % Of Operating Expenditures FY19</t>
  </si>
  <si>
    <t>SIMILAR DISTRICT Purchased Services As % Of Operating Expenditures FY19</t>
  </si>
  <si>
    <t>SIMILAR DISTRICT Supplies &amp; Materials As % Of Operating Expenditures FY19</t>
  </si>
  <si>
    <t>SIMILAR DISTRICT Other Expenses As % Of Operating Expenditures FY19</t>
  </si>
  <si>
    <t>SCHOOL DISTRICT AREA SQUARE MILEAGE (FY19)</t>
  </si>
  <si>
    <t>DISTRICT PUPIL DENSITY (FY19)</t>
  </si>
  <si>
    <t>TOTAL AVERAGE DAILY MEMBERSHIP (FY19)</t>
  </si>
  <si>
    <t>TOTAL YEAR-END ENROLLMENT (FY19)</t>
  </si>
  <si>
    <t>ASIAN STUDENTS AS % OF TOTAL (FY19)</t>
  </si>
  <si>
    <t>PACIFIC ISLANDER STUDENTS AS % OF TOTAL (FY19)</t>
  </si>
  <si>
    <t>BLACK STUDENTS AS % OF TOTAL (FY19)</t>
  </si>
  <si>
    <t>AMERICAN INDIAN/ALASKAN NATIVE STUDENTS AS % OF TOTAL (FY19)</t>
  </si>
  <si>
    <t>HISPANIC STUDENTS AS % OF TOTAL (FY19)</t>
  </si>
  <si>
    <t>WHITE STUDENTS AS % OF TOTAL (FY19)</t>
  </si>
  <si>
    <t>MULTIRACIAL STUDENTS AS % OF TOTAL (FY19)</t>
  </si>
  <si>
    <t>% OF DISADVANTAGED STUDENTS (FY19)</t>
  </si>
  <si>
    <t>% OF STUDENTS WITH LIMITED ENGLISH PROFICIENCY (FY19)</t>
  </si>
  <si>
    <t>% OF STUDENTS WITH DISABILITY (FY19)</t>
  </si>
  <si>
    <t>CLASSROOM TEACHERS' AVERAGE SALARY (FY19)</t>
  </si>
  <si>
    <t>% TEACHERS WITH 0-4 YEARS EXPERIENCE (FY19)</t>
  </si>
  <si>
    <t>% TEACHERS WITH 4-10 YEARS EXPERIENCE (FY19)</t>
  </si>
  <si>
    <t>% TEACHERS WITH 10+ YEARS EXPERIENCE (FY19)</t>
  </si>
  <si>
    <t>FTE NUMBER OF ADMINISTRATORS (FY19)</t>
  </si>
  <si>
    <t>ADMINISTRATORS' AVERAGE SALARY (FY19)</t>
  </si>
  <si>
    <t>PUPIL ADMINISTRATOR RATIO (FY19)</t>
  </si>
  <si>
    <t>ASSESSED PROPERTY VALUATION PER PUPIL (TY18 [FY20])</t>
  </si>
  <si>
    <t>RES &amp; AGR REAL PROPERTY VALUATION AS % OF TOTAL (TY18 [FY20])</t>
  </si>
  <si>
    <t>ALL OTHER REAL PROPERTY VALUATION AS % OF TOTAL (TY18 [FY20])</t>
  </si>
  <si>
    <t>PUBLIC UTILITY TANGIBLE VALUE AS % OF TOTAL (TY18 [FY20])</t>
  </si>
  <si>
    <t>BUSINESS VALUATION AS % OF TOTAL (TY18 [FY20])</t>
  </si>
  <si>
    <t>PER PUPIL REVENUE RAISED BY ONE MILL PROPERTY TAX (TY18 [FY20])</t>
  </si>
  <si>
    <t>TOTAL PROPERTY TAX PER PUPIL (TY18 [FY20])</t>
  </si>
  <si>
    <t>ROLLBACK &amp; HOMESTEAD PER PUPIL (FY19)</t>
  </si>
  <si>
    <t>OSFC 3-YEAR ADJUSTED VALUATION PER PUPIL (FY20)</t>
  </si>
  <si>
    <t>DISTRICT RANKING OF OSFC VALUATION PER PUPIL (FY20)</t>
  </si>
  <si>
    <t>MEDIAN INCOME (TY17)</t>
  </si>
  <si>
    <t>AVERAGE INCOME (TY17)</t>
  </si>
  <si>
    <t>CURRENT OPERATING MILLAGE INCLUDING JVS MILLS (TY18 [FY20])</t>
  </si>
  <si>
    <t>EFFECTIVE CLASS 1 MILLAGE INCLUDING JVS MILLS (TY18 [FY20])</t>
  </si>
  <si>
    <t>EFFECTIVE CLASS 2 MILLAGE INCLUDING JVS MILLS (TY18 [FY20])</t>
  </si>
  <si>
    <t>SCHOOL INSIDE MILLAGE (TY18 [FY20])</t>
  </si>
  <si>
    <t>SCHOOL DISTRICT INCOME TAX PER PUPIL (FY19)</t>
  </si>
  <si>
    <t>LOCAL TAX EFFORT INDEX (FY19)</t>
  </si>
  <si>
    <t>ADMINISTRATION EXPENDITURE PER PUPIL (FY19)</t>
  </si>
  <si>
    <t>BUILDING OPERATION EXPENDITURE PER PUPIL (FY19)</t>
  </si>
  <si>
    <t>INSTRUCTIONAL EXPENDITURE PER PUPIL (FY19)</t>
  </si>
  <si>
    <t>PUPIL SUPPORT EXPENDITURE PER PUPIL (FY19)</t>
  </si>
  <si>
    <t>STAFF SUPPORT EXPENDITURE PER PUPIL (FY19)</t>
  </si>
  <si>
    <t>TOTAL EXPENDITURE PER PUPIL (FY19)</t>
  </si>
  <si>
    <t>STATE REVENUE PER PUPIL (FY19)</t>
  </si>
  <si>
    <t>STATE REVENUE AS % OF TOTAL (FY19)</t>
  </si>
  <si>
    <t>LOCAL REVENUE PER PUPIL (FY19)</t>
  </si>
  <si>
    <t>LOCAL REVENUE AS % OF TOTAL (FY19)</t>
  </si>
  <si>
    <t>OTHER NON-TAX REVENUE PER PUPIL (FY19)</t>
  </si>
  <si>
    <t>OTHER NON-TAX REVENUE AS % OF TOTAL (FY19)</t>
  </si>
  <si>
    <t>FEDERAL REVENUE PER PUPIL (FY19)</t>
  </si>
  <si>
    <t>FEDERAL REVENUE AS % OF TOTAL (FY19)</t>
  </si>
  <si>
    <t>TOTAL REVENUE PER PUPIL (FY19)</t>
  </si>
  <si>
    <t>TOTAL FORMULA FUNDING PER PUPIL (FY19)</t>
  </si>
  <si>
    <t>TOTAL FORMULA FUNDING AS % OF INCOME TAX LIABILITY (FY19)</t>
  </si>
  <si>
    <t>SALARIES AS % OF OPERATING EXPENDITURES (FY19)</t>
  </si>
  <si>
    <t>FRINGE BENEFITS AS % OF OPERATING EXPENDITURES (FY19)</t>
  </si>
  <si>
    <t>PURCHASED SERVICES AS % OF OPERATING EXPENDITURES (FY19)</t>
  </si>
  <si>
    <t>SUPPLIES &amp; MATERIALS AS % OF OPERATING EXPENDITURES (FY19)</t>
  </si>
  <si>
    <t>OTHER EXPENSES AS % OF OPERATING EXPENDITURES (FY19)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</si>
</sst>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0" fillId="33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3" fillId="33" borderId="11" xfId="0" applyFont="1" applyFill="1" applyBorder="1" applyProtection="1">
      <protection hidden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locked="0" hidden="1"/>
    </xf>
    <xf numFmtId="0" fontId="23" fillId="34" borderId="11" xfId="0" applyFont="1" applyFill="1" applyBorder="1" applyAlignment="1" applyProtection="1">
      <alignment horizontal="center" vertical="center" wrapText="1"/>
      <protection locked="0" hidden="1"/>
    </xf>
    <xf numFmtId="0" fontId="23" fillId="33" borderId="12" xfId="0" applyFont="1" applyFill="1" applyBorder="1" applyProtection="1">
      <protection hidden="1"/>
    </xf>
    <xf numFmtId="0" fontId="18" fillId="33" borderId="12" xfId="0" applyFont="1" applyFill="1" applyBorder="1" applyAlignment="1" applyProtection="1">
      <alignment horizontal="center" vertical="center"/>
      <protection hidden="1"/>
    </xf>
    <xf numFmtId="0" fontId="18" fillId="33" borderId="12" xfId="0" applyFont="1" applyFill="1" applyBorder="1" applyProtection="1">
      <protection hidden="1"/>
    </xf>
    <xf numFmtId="0" fontId="18" fillId="34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3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0" fontId="18" fillId="33" borderId="0" xfId="0" applyFont="1" applyFill="1" applyProtection="1">
      <protection hidden="1"/>
    </xf>
    <xf numFmtId="4" fontId="18" fillId="34" borderId="0" xfId="0" applyNumberFormat="1" applyFont="1" applyFill="1" applyBorder="1" applyAlignment="1" applyProtection="1">
      <alignment horizontal="right"/>
      <protection hidden="1"/>
    </xf>
    <xf numFmtId="2" fontId="18" fillId="33" borderId="0" xfId="0" applyNumberFormat="1" applyFont="1" applyFill="1" applyBorder="1" applyAlignment="1" applyProtection="1">
      <alignment horizontal="right"/>
      <protection hidden="1"/>
    </xf>
    <xf numFmtId="4" fontId="18" fillId="33" borderId="0" xfId="0" applyNumberFormat="1" applyFont="1" applyFill="1" applyBorder="1" applyAlignment="1" applyProtection="1">
      <alignment horizontal="right"/>
      <protection hidden="1"/>
    </xf>
    <xf numFmtId="10" fontId="18" fillId="34" borderId="0" xfId="0" applyNumberFormat="1" applyFont="1" applyFill="1" applyBorder="1" applyAlignment="1" applyProtection="1">
      <alignment horizontal="right"/>
      <protection hidden="1"/>
    </xf>
    <xf numFmtId="10" fontId="18" fillId="33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Protection="1">
      <protection hidden="1"/>
    </xf>
    <xf numFmtId="0" fontId="18" fillId="33" borderId="0" xfId="0" applyFont="1" applyFill="1" applyBorder="1" applyProtection="1">
      <protection hidden="1"/>
    </xf>
    <xf numFmtId="0" fontId="23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10" fontId="18" fillId="34" borderId="10" xfId="0" applyNumberFormat="1" applyFont="1" applyFill="1" applyBorder="1" applyAlignment="1" applyProtection="1">
      <alignment horizontal="right"/>
      <protection hidden="1"/>
    </xf>
    <xf numFmtId="10" fontId="18" fillId="33" borderId="10" xfId="0" applyNumberFormat="1" applyFont="1" applyFill="1" applyBorder="1" applyAlignment="1" applyProtection="1">
      <alignment horizontal="right"/>
      <protection hidden="1"/>
    </xf>
    <xf numFmtId="0" fontId="18" fillId="33" borderId="0" xfId="0" applyFont="1" applyFill="1" applyAlignment="1" applyProtection="1">
      <alignment horizontal="center"/>
      <protection hidden="1"/>
    </xf>
    <xf numFmtId="164" fontId="18" fillId="34" borderId="0" xfId="0" applyNumberFormat="1" applyFont="1" applyFill="1" applyBorder="1" applyAlignment="1" applyProtection="1">
      <alignment horizontal="right"/>
      <protection hidden="1"/>
    </xf>
    <xf numFmtId="164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4" fontId="18" fillId="34" borderId="10" xfId="0" applyNumberFormat="1" applyFont="1" applyFill="1" applyBorder="1" applyAlignment="1" applyProtection="1">
      <alignment horizontal="right"/>
      <protection hidden="1"/>
    </xf>
    <xf numFmtId="2" fontId="18" fillId="33" borderId="10" xfId="0" applyNumberFormat="1" applyFont="1" applyFill="1" applyBorder="1" applyAlignment="1" applyProtection="1">
      <alignment horizontal="right"/>
      <protection hidden="1"/>
    </xf>
    <xf numFmtId="4" fontId="18" fillId="33" borderId="10" xfId="0" applyNumberFormat="1" applyFont="1" applyFill="1" applyBorder="1" applyAlignment="1" applyProtection="1">
      <alignment horizontal="right"/>
      <protection hidden="1"/>
    </xf>
    <xf numFmtId="7" fontId="18" fillId="34" borderId="0" xfId="0" applyNumberFormat="1" applyFont="1" applyFill="1" applyBorder="1" applyAlignment="1" applyProtection="1">
      <alignment horizontal="right"/>
      <protection hidden="1"/>
    </xf>
    <xf numFmtId="3" fontId="18" fillId="34" borderId="0" xfId="0" applyNumberFormat="1" applyFont="1" applyFill="1" applyBorder="1" applyAlignment="1" applyProtection="1">
      <alignment horizontal="right"/>
      <protection hidden="1"/>
    </xf>
    <xf numFmtId="1" fontId="18" fillId="33" borderId="0" xfId="0" applyNumberFormat="1" applyFont="1" applyFill="1" applyBorder="1" applyAlignment="1" applyProtection="1">
      <alignment horizontal="right"/>
      <protection hidden="1"/>
    </xf>
    <xf numFmtId="1" fontId="18" fillId="34" borderId="0" xfId="0" applyNumberFormat="1" applyFont="1" applyFill="1" applyBorder="1" applyAlignment="1" applyProtection="1">
      <alignment horizontal="right"/>
      <protection hidden="1"/>
    </xf>
    <xf numFmtId="164" fontId="18" fillId="34" borderId="10" xfId="0" applyNumberFormat="1" applyFont="1" applyFill="1" applyBorder="1" applyAlignment="1" applyProtection="1">
      <alignment horizontal="right"/>
      <protection hidden="1"/>
    </xf>
    <xf numFmtId="164" fontId="18" fillId="33" borderId="10" xfId="0" applyNumberFormat="1" applyFont="1" applyFill="1" applyBorder="1" applyAlignment="1" applyProtection="1">
      <alignment horizontal="right"/>
      <protection hidden="1"/>
    </xf>
    <xf numFmtId="167" fontId="18" fillId="34" borderId="10" xfId="0" applyNumberFormat="1" applyFont="1" applyFill="1" applyBorder="1" applyAlignment="1" applyProtection="1">
      <alignment horizontal="right"/>
      <protection hidden="1"/>
    </xf>
    <xf numFmtId="166" fontId="18" fillId="33" borderId="10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vertical="center"/>
      <protection hidden="1"/>
    </xf>
    <xf numFmtId="166" fontId="18" fillId="34" borderId="10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D5" sqref="D5:F5"/>
    </sheetView>
  </sheetViews>
  <sheetFormatPr defaultColWidth="2.140625" defaultRowHeight="15" x14ac:dyDescent="0.25"/>
  <cols>
    <col min="1" max="1" width="4.5703125" customWidth="1"/>
    <col min="2" max="2" width="2.85546875" bestFit="1" customWidth="1"/>
    <col min="3" max="3" width="55.42578125" bestFit="1" customWidth="1"/>
    <col min="4" max="4" width="20" customWidth="1"/>
    <col min="5" max="5" width="16.5703125" customWidth="1"/>
    <col min="6" max="6" width="17.85546875" customWidth="1"/>
    <col min="7" max="9" width="21.140625" bestFit="1" customWidth="1"/>
    <col min="10" max="10" width="10.85546875" customWidth="1"/>
  </cols>
  <sheetData>
    <row r="1" spans="1:9" ht="15.75" x14ac:dyDescent="0.25">
      <c r="A1" s="68" t="s">
        <v>612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69" t="s">
        <v>630</v>
      </c>
      <c r="B2" s="69"/>
      <c r="C2" s="69"/>
      <c r="D2" s="69"/>
      <c r="E2" s="69"/>
      <c r="F2" s="69"/>
      <c r="G2" s="69"/>
      <c r="H2" s="69"/>
      <c r="I2" s="69"/>
    </row>
    <row r="3" spans="1:9" ht="15.7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70" t="s">
        <v>613</v>
      </c>
      <c r="B4" s="70"/>
      <c r="C4" s="70"/>
      <c r="D4" s="70"/>
      <c r="E4" s="70"/>
      <c r="F4" s="70"/>
      <c r="G4" s="70"/>
      <c r="H4" s="70"/>
      <c r="I4" s="70"/>
    </row>
    <row r="5" spans="1:9" ht="15.75" x14ac:dyDescent="0.25">
      <c r="A5" s="18"/>
      <c r="B5" s="19"/>
      <c r="C5" s="19"/>
      <c r="D5" s="71"/>
      <c r="E5" s="71"/>
      <c r="F5" s="71"/>
      <c r="G5" s="19"/>
      <c r="H5" s="19"/>
      <c r="I5" s="19"/>
    </row>
    <row r="6" spans="1:9" x14ac:dyDescent="0.25">
      <c r="A6" s="65"/>
      <c r="B6" s="65"/>
      <c r="C6" s="65"/>
      <c r="D6" s="67" t="str">
        <f>IF(D$5&lt;&gt;0,VLOOKUP(D5,Names!A$2:B$610,2,FALSE),"Please select a district")</f>
        <v>Please select a district</v>
      </c>
      <c r="E6" s="67"/>
      <c r="F6" s="67"/>
      <c r="G6" s="65" t="str">
        <f>IF(G$8&lt;&gt;0,VLOOKUP(G8,Names!A$2:B$610,2,FALSE),"Please select a district")</f>
        <v>Please select a district</v>
      </c>
      <c r="H6" s="65" t="str">
        <f>IF(H$8&lt;&gt;0,VLOOKUP(H8,Names!A$2:B$610,2,FALSE),"Please select a district")</f>
        <v>Please select a district</v>
      </c>
      <c r="I6" s="65" t="str">
        <f>IF(I$8&lt;&gt;0,VLOOKUP(I8,Names!A$2:B$610,2,FALSE),"Please select a district")</f>
        <v>Please select a district</v>
      </c>
    </row>
    <row r="7" spans="1:9" ht="15.75" x14ac:dyDescent="0.25">
      <c r="A7" s="20"/>
      <c r="B7" s="21"/>
      <c r="C7" s="20"/>
      <c r="D7" s="20"/>
      <c r="E7" s="20"/>
      <c r="F7" s="20"/>
      <c r="G7" s="22" t="s">
        <v>614</v>
      </c>
      <c r="H7" s="22" t="s">
        <v>615</v>
      </c>
      <c r="I7" s="22" t="s">
        <v>616</v>
      </c>
    </row>
    <row r="8" spans="1:9" ht="60.6" customHeight="1" x14ac:dyDescent="0.25">
      <c r="A8" s="23"/>
      <c r="B8" s="24"/>
      <c r="C8" s="25"/>
      <c r="D8" s="26" t="str">
        <f>IF(D5&lt;&gt;0,D5,"")</f>
        <v/>
      </c>
      <c r="E8" s="27" t="s">
        <v>617</v>
      </c>
      <c r="F8" s="26" t="s">
        <v>618</v>
      </c>
      <c r="G8" s="28"/>
      <c r="H8" s="29"/>
      <c r="I8" s="28"/>
    </row>
    <row r="9" spans="1:9" x14ac:dyDescent="0.25">
      <c r="A9" s="30" t="s">
        <v>619</v>
      </c>
      <c r="B9" s="31"/>
      <c r="C9" s="32"/>
      <c r="D9" s="33"/>
      <c r="E9" s="34"/>
      <c r="F9" s="33"/>
      <c r="G9" s="34"/>
      <c r="H9" s="33"/>
      <c r="I9" s="34"/>
    </row>
    <row r="10" spans="1:9" x14ac:dyDescent="0.25">
      <c r="A10" s="35" t="s">
        <v>620</v>
      </c>
      <c r="B10" s="36">
        <v>1</v>
      </c>
      <c r="C10" s="37" t="s">
        <v>692</v>
      </c>
      <c r="D10" s="38" t="str">
        <f>IF(D$5&lt;&gt;0,VLOOKUP(D$6,'District Data'!B$3:BK$609,2,FALSE),"")</f>
        <v/>
      </c>
      <c r="E10" s="39" t="str">
        <f>IF(D$5&lt;&gt;0,VLOOKUP(D$6,'Similar District Data'!B$2:BK$609,2,FALSE),"")</f>
        <v/>
      </c>
      <c r="F10" s="38" t="str">
        <f>IF(D$5&lt;&gt;0, 'Statewide Data'!B1, "")</f>
        <v/>
      </c>
      <c r="G10" s="40" t="str">
        <f>IF(G$8&lt;&gt;0,VLOOKUP(G$6,'District Data'!B$3:BK$609,2,FALSE),"")</f>
        <v/>
      </c>
      <c r="H10" s="38" t="str">
        <f>IF(H$8&lt;&gt;0,VLOOKUP(H$6,'District Data'!B$3:BK$609,2,FALSE),"")</f>
        <v/>
      </c>
      <c r="I10" s="40" t="str">
        <f>IF(I$8&lt;&gt;0,VLOOKUP(I$6,'District Data'!B$3:BK$609,2,FALSE),"")</f>
        <v/>
      </c>
    </row>
    <row r="11" spans="1:9" x14ac:dyDescent="0.25">
      <c r="A11" s="35" t="s">
        <v>620</v>
      </c>
      <c r="B11" s="36">
        <v>2</v>
      </c>
      <c r="C11" s="37" t="s">
        <v>693</v>
      </c>
      <c r="D11" s="38" t="str">
        <f>IF(D$5&lt;&gt;0,VLOOKUP(D$6,'District Data'!B$3:BK$609,3,FALSE),"")</f>
        <v/>
      </c>
      <c r="E11" s="39" t="str">
        <f>IF(D$5&lt;&gt;0,VLOOKUP(D$6,'Similar District Data'!B$2:BK$609,3,FALSE),"")</f>
        <v/>
      </c>
      <c r="F11" s="38" t="str">
        <f>IF(D$5&lt;&gt;0, 'Statewide Data'!B2, "")</f>
        <v/>
      </c>
      <c r="G11" s="40" t="str">
        <f>IF(G$8&lt;&gt;0,VLOOKUP(G$6,'District Data'!B$3:BK$609,3,FALSE),"")</f>
        <v/>
      </c>
      <c r="H11" s="38" t="str">
        <f>IF(H$8&lt;&gt;0,VLOOKUP(H$6,'District Data'!B$3:BK$609,3,FALSE),"")</f>
        <v/>
      </c>
      <c r="I11" s="40" t="str">
        <f>IF(I$8&lt;&gt;0,VLOOKUP(I$6,'District Data'!B$3:BK$609,3,FALSE),"")</f>
        <v/>
      </c>
    </row>
    <row r="12" spans="1:9" x14ac:dyDescent="0.25">
      <c r="A12" s="35" t="s">
        <v>620</v>
      </c>
      <c r="B12" s="36">
        <v>3</v>
      </c>
      <c r="C12" s="37" t="s">
        <v>694</v>
      </c>
      <c r="D12" s="38" t="str">
        <f>IF(D$5&lt;&gt;0,VLOOKUP(D$6,'District Data'!B$3:BK$609,4,FALSE),"")</f>
        <v/>
      </c>
      <c r="E12" s="40" t="str">
        <f>IF(D$5&lt;&gt;0,VLOOKUP(D$6,'Similar District Data'!B$2:BK$609,4,FALSE),"")</f>
        <v/>
      </c>
      <c r="F12" s="38" t="str">
        <f>IF(D$5&lt;&gt;0, 'Statewide Data'!B3, "")</f>
        <v/>
      </c>
      <c r="G12" s="40" t="str">
        <f>IF(G$8&lt;&gt;0,VLOOKUP(G$6,'District Data'!B$3:BK$609,4,FALSE),"")</f>
        <v/>
      </c>
      <c r="H12" s="38" t="str">
        <f>IF(H$8&lt;&gt;0,VLOOKUP(H$6,'District Data'!B$3:BK$609,4,FALSE),"")</f>
        <v/>
      </c>
      <c r="I12" s="40" t="str">
        <f>IF(I$8&lt;&gt;0,VLOOKUP(I$6,'District Data'!B$3:BK$609,4,FALSE),"")</f>
        <v/>
      </c>
    </row>
    <row r="13" spans="1:9" x14ac:dyDescent="0.25">
      <c r="A13" s="35" t="s">
        <v>620</v>
      </c>
      <c r="B13" s="36">
        <v>4</v>
      </c>
      <c r="C13" s="37" t="s">
        <v>695</v>
      </c>
      <c r="D13" s="38" t="str">
        <f>IF(D$5&lt;&gt;0,VLOOKUP(D$6,'District Data'!B$3:BK$609,5,FALSE),"")</f>
        <v/>
      </c>
      <c r="E13" s="40" t="str">
        <f>IF(D$5&lt;&gt;0,VLOOKUP(D$6,'Similar District Data'!B$2:BK$609,5,FALSE),"")</f>
        <v/>
      </c>
      <c r="F13" s="38" t="str">
        <f>IF(D$5&lt;&gt;0, 'Statewide Data'!B4, "")</f>
        <v/>
      </c>
      <c r="G13" s="40" t="str">
        <f>IF(G$8&lt;&gt;0,VLOOKUP(G$6,'District Data'!B$3:BK$609,5,FALSE),"")</f>
        <v/>
      </c>
      <c r="H13" s="38" t="str">
        <f>IF(H$8&lt;&gt;0,VLOOKUP(H$6,'District Data'!B$3:BK$609,5,FALSE),"")</f>
        <v/>
      </c>
      <c r="I13" s="40" t="str">
        <f>IF(I$8&lt;&gt;0,VLOOKUP(I$6,'District Data'!B$3:BK$609,5,FALSE),"")</f>
        <v/>
      </c>
    </row>
    <row r="14" spans="1:9" x14ac:dyDescent="0.25">
      <c r="A14" s="35" t="s">
        <v>620</v>
      </c>
      <c r="B14" s="36">
        <v>5</v>
      </c>
      <c r="C14" s="37" t="s">
        <v>696</v>
      </c>
      <c r="D14" s="41" t="str">
        <f>IF(D$5&lt;&gt;0,VLOOKUP(D$6,'District Data'!B$3:BK$609,6,FALSE),"")</f>
        <v/>
      </c>
      <c r="E14" s="42" t="str">
        <f>IF(D$5&lt;&gt;0,VLOOKUP(D$6,'Similar District Data'!B$2:BK$609,6,FALSE),"")</f>
        <v/>
      </c>
      <c r="F14" s="41" t="str">
        <f>IF(D$5&lt;&gt;0, 'Statewide Data'!B5, "")</f>
        <v/>
      </c>
      <c r="G14" s="42" t="str">
        <f>IF(G$8&lt;&gt;0,VLOOKUP(G$6,'District Data'!B$3:BK$609,6,FALSE),"")</f>
        <v/>
      </c>
      <c r="H14" s="41" t="str">
        <f>IF(H$8&lt;&gt;0,VLOOKUP(H$6,'District Data'!B$3:BK$609,6,FALSE),"")</f>
        <v/>
      </c>
      <c r="I14" s="42" t="str">
        <f>IF(I$8&lt;&gt;0,VLOOKUP(I$6,'District Data'!B$3:BK$609,6,FALSE),"")</f>
        <v/>
      </c>
    </row>
    <row r="15" spans="1:9" x14ac:dyDescent="0.25">
      <c r="A15" s="35"/>
      <c r="B15" s="36">
        <v>6</v>
      </c>
      <c r="C15" s="37" t="s">
        <v>697</v>
      </c>
      <c r="D15" s="41" t="str">
        <f>IF(D$5&lt;&gt;0,VLOOKUP(D$6,'District Data'!B$3:BK$609,7,FALSE),"")</f>
        <v/>
      </c>
      <c r="E15" s="42" t="str">
        <f>IF(D$5&lt;&gt;0,VLOOKUP(D$6,'Similar District Data'!B$2:BK$609,7,FALSE),"")</f>
        <v/>
      </c>
      <c r="F15" s="41" t="str">
        <f>IF(D$5&lt;&gt;0, 'Statewide Data'!B6, "")</f>
        <v/>
      </c>
      <c r="G15" s="42" t="str">
        <f>IF(G$8&lt;&gt;0,VLOOKUP(G$6,'District Data'!B$3:BK$609,7,FALSE),"")</f>
        <v/>
      </c>
      <c r="H15" s="41" t="str">
        <f>IF(H$8&lt;&gt;0,VLOOKUP(H$6,'District Data'!B$3:BK$609,7,FALSE),"")</f>
        <v/>
      </c>
      <c r="I15" s="42" t="str">
        <f>IF(I$8&lt;&gt;0,VLOOKUP(I$6,'District Data'!B$3:BK$609,7,FALSE),"")</f>
        <v/>
      </c>
    </row>
    <row r="16" spans="1:9" x14ac:dyDescent="0.25">
      <c r="A16" s="35" t="s">
        <v>620</v>
      </c>
      <c r="B16" s="36">
        <v>7</v>
      </c>
      <c r="C16" s="37" t="s">
        <v>698</v>
      </c>
      <c r="D16" s="41" t="str">
        <f>IF(D$5&lt;&gt;0,VLOOKUP(D$6,'District Data'!B$3:BK$609,8,FALSE),"")</f>
        <v/>
      </c>
      <c r="E16" s="42" t="str">
        <f>IF(D$5&lt;&gt;0,VLOOKUP(D$6,'Similar District Data'!B$2:BK$609,8,FALSE),"")</f>
        <v/>
      </c>
      <c r="F16" s="41" t="str">
        <f>IF(D$5&lt;&gt;0, 'Statewide Data'!B7, "")</f>
        <v/>
      </c>
      <c r="G16" s="42" t="str">
        <f>IF(G$8&lt;&gt;0,VLOOKUP(G$6,'District Data'!B$3:BK$609,8,FALSE),"")</f>
        <v/>
      </c>
      <c r="H16" s="41" t="str">
        <f>IF(H$8&lt;&gt;0,VLOOKUP(H$6,'District Data'!B$3:BK$609,8,FALSE),"")</f>
        <v/>
      </c>
      <c r="I16" s="42" t="str">
        <f>IF(I$8&lt;&gt;0,VLOOKUP(I$6,'District Data'!B$3:BK$609,8,FALSE),"")</f>
        <v/>
      </c>
    </row>
    <row r="17" spans="1:9" x14ac:dyDescent="0.25">
      <c r="A17" s="35" t="s">
        <v>620</v>
      </c>
      <c r="B17" s="36">
        <v>8</v>
      </c>
      <c r="C17" s="37" t="s">
        <v>699</v>
      </c>
      <c r="D17" s="41" t="str">
        <f>IF(D$5&lt;&gt;0,VLOOKUP(D$6,'District Data'!B$3:BK$609,9,FALSE),"")</f>
        <v/>
      </c>
      <c r="E17" s="42" t="str">
        <f>IF(D$5&lt;&gt;0,VLOOKUP(D$6,'Similar District Data'!B$2:BK$609,9,FALSE),"")</f>
        <v/>
      </c>
      <c r="F17" s="41" t="str">
        <f>IF(D$5&lt;&gt;0, 'Statewide Data'!B8, "")</f>
        <v/>
      </c>
      <c r="G17" s="42" t="str">
        <f>IF(G$8&lt;&gt;0,VLOOKUP(G$6,'District Data'!B$3:BK$609,9,FALSE),"")</f>
        <v/>
      </c>
      <c r="H17" s="41" t="str">
        <f>IF(H$8&lt;&gt;0,VLOOKUP(H$6,'District Data'!B$3:BK$609,9,FALSE),"")</f>
        <v/>
      </c>
      <c r="I17" s="42" t="str">
        <f>IF(I$8&lt;&gt;0,VLOOKUP(I$6,'District Data'!B$3:BK$609,9,FALSE),"")</f>
        <v/>
      </c>
    </row>
    <row r="18" spans="1:9" x14ac:dyDescent="0.25">
      <c r="A18" s="35" t="s">
        <v>620</v>
      </c>
      <c r="B18" s="36">
        <v>9</v>
      </c>
      <c r="C18" s="37" t="s">
        <v>700</v>
      </c>
      <c r="D18" s="41" t="str">
        <f>IF(D$5&lt;&gt;0,VLOOKUP(D$6,'District Data'!B$3:BK$609,10,FALSE),"")</f>
        <v/>
      </c>
      <c r="E18" s="42" t="str">
        <f>IF(D$5&lt;&gt;0,VLOOKUP(D$6,'Similar District Data'!B$2:BK$609,10,FALSE),"")</f>
        <v/>
      </c>
      <c r="F18" s="41" t="str">
        <f>IF(D$5&lt;&gt;0, 'Statewide Data'!B9, "")</f>
        <v/>
      </c>
      <c r="G18" s="42" t="str">
        <f>IF(G$8&lt;&gt;0,VLOOKUP(G$6,'District Data'!B$3:BK$609,10,FALSE),"")</f>
        <v/>
      </c>
      <c r="H18" s="41" t="str">
        <f>IF(H$8&lt;&gt;0,VLOOKUP(H$6,'District Data'!B$3:BK$609,10,FALSE),"")</f>
        <v/>
      </c>
      <c r="I18" s="42" t="str">
        <f>IF(I$8&lt;&gt;0,VLOOKUP(I$6,'District Data'!B$3:BK$609,10,FALSE),"")</f>
        <v/>
      </c>
    </row>
    <row r="19" spans="1:9" x14ac:dyDescent="0.25">
      <c r="A19" s="35" t="s">
        <v>620</v>
      </c>
      <c r="B19" s="36">
        <v>10</v>
      </c>
      <c r="C19" s="37" t="s">
        <v>701</v>
      </c>
      <c r="D19" s="41" t="str">
        <f>IF(D$5&lt;&gt;0,VLOOKUP(D$6,'District Data'!B$3:BK$609,11,FALSE),"")</f>
        <v/>
      </c>
      <c r="E19" s="42" t="str">
        <f>IF(D$5&lt;&gt;0,VLOOKUP(D$6,'Similar District Data'!B$2:BK$609,11,FALSE),"")</f>
        <v/>
      </c>
      <c r="F19" s="41" t="str">
        <f>IF(D$5&lt;&gt;0, 'Statewide Data'!B10, "")</f>
        <v/>
      </c>
      <c r="G19" s="42" t="str">
        <f>IF(G$8&lt;&gt;0,VLOOKUP(G$6,'District Data'!B$3:BK$609,11,FALSE),"")</f>
        <v/>
      </c>
      <c r="H19" s="41" t="str">
        <f>IF(H$8&lt;&gt;0,VLOOKUP(H$6,'District Data'!B$3:BK$609,11,FALSE),"")</f>
        <v/>
      </c>
      <c r="I19" s="42" t="str">
        <f>IF(I$8&lt;&gt;0,VLOOKUP(I$6,'District Data'!B$3:BK$609,11,FALSE),"")</f>
        <v/>
      </c>
    </row>
    <row r="20" spans="1:9" x14ac:dyDescent="0.25">
      <c r="A20" s="35" t="s">
        <v>620</v>
      </c>
      <c r="B20" s="36">
        <v>11</v>
      </c>
      <c r="C20" s="37" t="s">
        <v>702</v>
      </c>
      <c r="D20" s="41" t="str">
        <f>IF(D$5&lt;&gt;0,VLOOKUP(D$6,'District Data'!B$3:BK$609,12,FALSE),"")</f>
        <v/>
      </c>
      <c r="E20" s="42" t="str">
        <f>IF(D$5&lt;&gt;0,VLOOKUP(D$6,'Similar District Data'!B$2:BK$609,12,FALSE),"")</f>
        <v/>
      </c>
      <c r="F20" s="41" t="str">
        <f>IF(D$5&lt;&gt;0, 'Statewide Data'!B11, "")</f>
        <v/>
      </c>
      <c r="G20" s="42" t="str">
        <f>IF(G$8&lt;&gt;0,VLOOKUP(G$6,'District Data'!B$3:BK$609,12,FALSE),"")</f>
        <v/>
      </c>
      <c r="H20" s="41" t="str">
        <f>IF(H$8&lt;&gt;0,VLOOKUP(H$6,'District Data'!B$3:BK$609,12,FALSE),"")</f>
        <v/>
      </c>
      <c r="I20" s="42" t="str">
        <f>IF(I$8&lt;&gt;0,VLOOKUP(I$6,'District Data'!B$3:BK$609,12,FALSE),"")</f>
        <v/>
      </c>
    </row>
    <row r="21" spans="1:9" x14ac:dyDescent="0.25">
      <c r="A21" s="43" t="s">
        <v>620</v>
      </c>
      <c r="B21" s="36">
        <v>12</v>
      </c>
      <c r="C21" s="44" t="s">
        <v>703</v>
      </c>
      <c r="D21" s="41" t="str">
        <f>IF(D$5&lt;&gt;0,VLOOKUP(D$6,'District Data'!B$3:BK$609,13,FALSE),"")</f>
        <v/>
      </c>
      <c r="E21" s="42" t="str">
        <f>IF(D$5&lt;&gt;0,VLOOKUP(D$6,'Similar District Data'!B$2:BK$609,13,FALSE),"")</f>
        <v/>
      </c>
      <c r="F21" s="41" t="str">
        <f>IF(D$5&lt;&gt;0, 'Statewide Data'!B12, "")</f>
        <v/>
      </c>
      <c r="G21" s="42" t="str">
        <f>IF(G$8&lt;&gt;0,VLOOKUP(G$6,'District Data'!B$3:BK$609,13,FALSE),"")</f>
        <v/>
      </c>
      <c r="H21" s="41" t="str">
        <f>IF(H$8&lt;&gt;0,VLOOKUP(H$6,'District Data'!B$3:BK$609,13,FALSE),"")</f>
        <v/>
      </c>
      <c r="I21" s="42" t="str">
        <f>IF(I$8&lt;&gt;0,VLOOKUP(I$6,'District Data'!B$3:BK$609,13,FALSE),"")</f>
        <v/>
      </c>
    </row>
    <row r="22" spans="1:9" x14ac:dyDescent="0.25">
      <c r="A22" s="43"/>
      <c r="B22" s="36">
        <v>13</v>
      </c>
      <c r="C22" s="44" t="s">
        <v>704</v>
      </c>
      <c r="D22" s="41" t="str">
        <f>IF(D$5&lt;&gt;0,VLOOKUP(D$6,'District Data'!B$3:BK$609,14,FALSE),"")</f>
        <v/>
      </c>
      <c r="E22" s="42" t="str">
        <f>IF(D$5&lt;&gt;0,VLOOKUP(D$6,'Similar District Data'!B$2:BK$609,14,FALSE),"")</f>
        <v/>
      </c>
      <c r="F22" s="41" t="str">
        <f>IF(D$5&lt;&gt;0, 'Statewide Data'!B13, "")</f>
        <v/>
      </c>
      <c r="G22" s="42" t="str">
        <f>IF(G$8&lt;&gt;0,VLOOKUP(G$6,'District Data'!B$3:BK$609,14,FALSE),"")</f>
        <v/>
      </c>
      <c r="H22" s="41" t="str">
        <f>IF(H$8&lt;&gt;0,VLOOKUP(H$6,'District Data'!B$3:BK$609,14,FALSE),"")</f>
        <v/>
      </c>
      <c r="I22" s="42" t="str">
        <f>IF(I$8&lt;&gt;0,VLOOKUP(I$6,'District Data'!B$3:BK$609,14,FALSE),"")</f>
        <v/>
      </c>
    </row>
    <row r="23" spans="1:9" x14ac:dyDescent="0.25">
      <c r="A23" s="45"/>
      <c r="B23" s="46">
        <v>14</v>
      </c>
      <c r="C23" s="47" t="s">
        <v>705</v>
      </c>
      <c r="D23" s="48" t="str">
        <f>IF(D$5&lt;&gt;0,VLOOKUP(D$6,'District Data'!B$3:BK$609,15,FALSE),"")</f>
        <v/>
      </c>
      <c r="E23" s="49" t="str">
        <f>IF(D$5&lt;&gt;0,VLOOKUP(D$6,'Similar District Data'!B$2:BK$609,15,FALSE),"")</f>
        <v/>
      </c>
      <c r="F23" s="48" t="str">
        <f>IF(D$5&lt;&gt;0, 'Statewide Data'!B14, "")</f>
        <v/>
      </c>
      <c r="G23" s="49" t="str">
        <f>IF(G$8&lt;&gt;0,VLOOKUP(G$6,'District Data'!B$3:BK$609,15,FALSE),"")</f>
        <v/>
      </c>
      <c r="H23" s="48" t="str">
        <f>IF(H$8&lt;&gt;0,VLOOKUP(H$6,'District Data'!B$3:BK$609,15,FALSE),"")</f>
        <v/>
      </c>
      <c r="I23" s="49" t="str">
        <f>IF(I$8&lt;&gt;0,VLOOKUP(I$6,'District Data'!B$3:BK$609,15,FALSE),"")</f>
        <v/>
      </c>
    </row>
    <row r="24" spans="1:9" x14ac:dyDescent="0.25">
      <c r="A24" s="35" t="s">
        <v>621</v>
      </c>
      <c r="B24" s="36"/>
      <c r="C24" s="37"/>
      <c r="D24" s="38" t="s">
        <v>622</v>
      </c>
      <c r="E24" s="39" t="s">
        <v>622</v>
      </c>
      <c r="F24" s="38" t="s">
        <v>622</v>
      </c>
      <c r="G24" s="40" t="s">
        <v>622</v>
      </c>
      <c r="H24" s="38" t="s">
        <v>622</v>
      </c>
      <c r="I24" s="40" t="s">
        <v>622</v>
      </c>
    </row>
    <row r="25" spans="1:9" x14ac:dyDescent="0.25">
      <c r="A25" s="35" t="s">
        <v>620</v>
      </c>
      <c r="B25" s="50">
        <v>15</v>
      </c>
      <c r="C25" s="37" t="s">
        <v>706</v>
      </c>
      <c r="D25" s="51" t="str">
        <f>IF(D$5&lt;&gt;0,VLOOKUP(D$6,'District Data'!B$3:BK$609,16,FALSE),"")</f>
        <v/>
      </c>
      <c r="E25" s="52" t="str">
        <f>IF(D$5&lt;&gt;0,VLOOKUP(D$6,'Similar District Data'!B$2:BK$609,16,FALSE),"")</f>
        <v/>
      </c>
      <c r="F25" s="51" t="str">
        <f>IF(D$5&lt;&gt;0, 'Statewide Data'!B15, "")</f>
        <v/>
      </c>
      <c r="G25" s="52" t="str">
        <f>IF(G$8&lt;&gt;0,VLOOKUP(G$6,'District Data'!B$3:BK$609,16,FALSE),"")</f>
        <v/>
      </c>
      <c r="H25" s="51" t="str">
        <f>IF(H$8&lt;&gt;0,VLOOKUP(H$6,'District Data'!B$3:BK$609,16,FALSE),"")</f>
        <v/>
      </c>
      <c r="I25" s="52" t="str">
        <f>IF(I$8&lt;&gt;0,VLOOKUP(I$6,'District Data'!B$3:BK$609,16,FALSE),"")</f>
        <v/>
      </c>
    </row>
    <row r="26" spans="1:9" x14ac:dyDescent="0.25">
      <c r="A26" s="35" t="s">
        <v>620</v>
      </c>
      <c r="B26" s="50">
        <v>16</v>
      </c>
      <c r="C26" s="37" t="s">
        <v>707</v>
      </c>
      <c r="D26" s="41" t="str">
        <f>IF(D$5&lt;&gt;0,VLOOKUP(D$6,'District Data'!B$3:BK$609,17,FALSE),"")</f>
        <v/>
      </c>
      <c r="E26" s="42" t="str">
        <f>IF(D$5&lt;&gt;0,VLOOKUP(D$6,'Similar District Data'!B$2:BK$609,17,FALSE),"")</f>
        <v/>
      </c>
      <c r="F26" s="41" t="str">
        <f>IF(D$5&lt;&gt;0, 'Statewide Data'!B16, "")</f>
        <v/>
      </c>
      <c r="G26" s="42" t="str">
        <f>IF(G$8&lt;&gt;0,VLOOKUP(G$6,'District Data'!B$3:BK$609,17,FALSE),"")</f>
        <v/>
      </c>
      <c r="H26" s="41" t="str">
        <f>IF(H$8&lt;&gt;0,VLOOKUP(H$6,'District Data'!B$3:BK$609,17,FALSE),"")</f>
        <v/>
      </c>
      <c r="I26" s="42" t="str">
        <f>IF(I$8&lt;&gt;0,VLOOKUP(I$6,'District Data'!B$3:BK$609,17,FALSE),"")</f>
        <v/>
      </c>
    </row>
    <row r="27" spans="1:9" x14ac:dyDescent="0.25">
      <c r="A27" s="35" t="s">
        <v>620</v>
      </c>
      <c r="B27" s="50">
        <v>17</v>
      </c>
      <c r="C27" s="37" t="s">
        <v>708</v>
      </c>
      <c r="D27" s="41" t="str">
        <f>IF(D$5&lt;&gt;0,VLOOKUP(D$6,'District Data'!B$3:BK$609,18,FALSE),"")</f>
        <v/>
      </c>
      <c r="E27" s="42" t="str">
        <f>IF(D$5&lt;&gt;0,VLOOKUP(D$6,'Similar District Data'!B$2:BK$609,18,FALSE),"")</f>
        <v/>
      </c>
      <c r="F27" s="41" t="str">
        <f>IF(D$5&lt;&gt;0, 'Statewide Data'!B17, "")</f>
        <v/>
      </c>
      <c r="G27" s="42" t="str">
        <f>IF(G$8&lt;&gt;0,VLOOKUP(G$6,'District Data'!B$3:BK$609,18,FALSE),"")</f>
        <v/>
      </c>
      <c r="H27" s="41" t="str">
        <f>IF(H$8&lt;&gt;0,VLOOKUP(H$6,'District Data'!B$3:BK$609,18,FALSE),"")</f>
        <v/>
      </c>
      <c r="I27" s="42" t="str">
        <f>IF(I$8&lt;&gt;0,VLOOKUP(I$6,'District Data'!B$3:BK$609,18,FALSE),"")</f>
        <v/>
      </c>
    </row>
    <row r="28" spans="1:9" x14ac:dyDescent="0.25">
      <c r="A28" s="35" t="s">
        <v>620</v>
      </c>
      <c r="B28" s="50">
        <v>18</v>
      </c>
      <c r="C28" s="37" t="s">
        <v>709</v>
      </c>
      <c r="D28" s="41" t="str">
        <f>IF(D$5&lt;&gt;0,VLOOKUP(D$6,'District Data'!B$3:BK$609,19,FALSE),"")</f>
        <v/>
      </c>
      <c r="E28" s="42" t="str">
        <f>IF(D$5&lt;&gt;0,VLOOKUP(D$6,'Similar District Data'!B$2:BK$609,19,FALSE),"")</f>
        <v/>
      </c>
      <c r="F28" s="41" t="str">
        <f>IF(D$5&lt;&gt;0, 'Statewide Data'!B18, "")</f>
        <v/>
      </c>
      <c r="G28" s="42" t="str">
        <f>IF(G$8&lt;&gt;0,VLOOKUP(G$6,'District Data'!B$3:BK$609,19,FALSE),"")</f>
        <v/>
      </c>
      <c r="H28" s="41" t="str">
        <f>IF(H$8&lt;&gt;0,VLOOKUP(H$6,'District Data'!B$3:BK$609,19,FALSE),"")</f>
        <v/>
      </c>
      <c r="I28" s="42" t="str">
        <f>IF(I$8&lt;&gt;0,VLOOKUP(I$6,'District Data'!B$3:BK$609,19,FALSE),"")</f>
        <v/>
      </c>
    </row>
    <row r="29" spans="1:9" x14ac:dyDescent="0.25">
      <c r="A29" s="35" t="s">
        <v>620</v>
      </c>
      <c r="B29" s="50">
        <v>19</v>
      </c>
      <c r="C29" s="37" t="s">
        <v>710</v>
      </c>
      <c r="D29" s="38" t="str">
        <f>IF(D$5&lt;&gt;0,VLOOKUP(D$6,'District Data'!B$3:BK$609,20,FALSE),"")</f>
        <v/>
      </c>
      <c r="E29" s="39" t="str">
        <f>IF(D$5&lt;&gt;0,VLOOKUP(D$6,'Similar District Data'!B$2:BK$609,20,FALSE),"")</f>
        <v/>
      </c>
      <c r="F29" s="38" t="str">
        <f>IF(D$5&lt;&gt;0, 'Statewide Data'!B19, "")</f>
        <v/>
      </c>
      <c r="G29" s="40" t="str">
        <f>IF(G$8&lt;&gt;0,VLOOKUP(G$6,'District Data'!B$3:BK$609,20,FALSE),"")</f>
        <v/>
      </c>
      <c r="H29" s="38" t="str">
        <f>IF(H$8&lt;&gt;0,VLOOKUP(H$6,'District Data'!B$3:BK$609,20,FALSE),"")</f>
        <v/>
      </c>
      <c r="I29" s="40" t="str">
        <f>IF(I$8&lt;&gt;0,VLOOKUP(I$6,'District Data'!B$3:BK$609,20,FALSE),"")</f>
        <v/>
      </c>
    </row>
    <row r="30" spans="1:9" x14ac:dyDescent="0.25">
      <c r="A30" s="43" t="s">
        <v>620</v>
      </c>
      <c r="B30" s="50">
        <v>20</v>
      </c>
      <c r="C30" s="44" t="s">
        <v>711</v>
      </c>
      <c r="D30" s="51" t="str">
        <f>IF(D$5&lt;&gt;0,VLOOKUP(D$6,'District Data'!B$3:BK$609,21,FALSE),"")</f>
        <v/>
      </c>
      <c r="E30" s="52" t="str">
        <f>IF(D$5&lt;&gt;0,VLOOKUP(D$6,'Similar District Data'!B$2:BK$609,21,FALSE),"")</f>
        <v/>
      </c>
      <c r="F30" s="51" t="str">
        <f>IF(D$5&lt;&gt;0, 'Statewide Data'!B20, "")</f>
        <v/>
      </c>
      <c r="G30" s="52" t="str">
        <f>IF(G$8&lt;&gt;0,VLOOKUP(G$6,'District Data'!B$3:BK$609,21,FALSE),"")</f>
        <v/>
      </c>
      <c r="H30" s="51" t="str">
        <f>IF(H$8&lt;&gt;0,VLOOKUP(H$6,'District Data'!B$3:BK$609,21,FALSE),"")</f>
        <v/>
      </c>
      <c r="I30" s="52" t="str">
        <f>IF(I$8&lt;&gt;0,VLOOKUP(I$6,'District Data'!B$3:BK$609,21,FALSE),"")</f>
        <v/>
      </c>
    </row>
    <row r="31" spans="1:9" x14ac:dyDescent="0.25">
      <c r="A31" s="45"/>
      <c r="B31" s="53">
        <v>21</v>
      </c>
      <c r="C31" s="47" t="s">
        <v>712</v>
      </c>
      <c r="D31" s="54" t="str">
        <f>IF(D$5&lt;&gt;0,VLOOKUP(D$6,'District Data'!B$3:BK$609,22,FALSE),"")</f>
        <v/>
      </c>
      <c r="E31" s="55" t="str">
        <f>IF(D$5&lt;&gt;0,VLOOKUP(D$6,'Similar District Data'!B$2:BK$609,22,FALSE),"")</f>
        <v/>
      </c>
      <c r="F31" s="54" t="str">
        <f>IF(D$5&lt;&gt;0, 'Statewide Data'!B21, "")</f>
        <v/>
      </c>
      <c r="G31" s="56" t="str">
        <f>IF(G$8&lt;&gt;0,VLOOKUP(G$6,'District Data'!B$3:BK$609,22,FALSE),"")</f>
        <v/>
      </c>
      <c r="H31" s="54" t="str">
        <f>IF(H$8&lt;&gt;0,VLOOKUP(H$6,'District Data'!B$3:BK$609,22,FALSE),"")</f>
        <v/>
      </c>
      <c r="I31" s="56" t="str">
        <f>IF(I$8&lt;&gt;0,VLOOKUP(I$6,'District Data'!B$3:BK$609,22,FALSE),"")</f>
        <v/>
      </c>
    </row>
    <row r="32" spans="1:9" x14ac:dyDescent="0.25">
      <c r="A32" s="35" t="s">
        <v>623</v>
      </c>
      <c r="B32" s="36"/>
      <c r="C32" s="37"/>
      <c r="D32" s="38" t="s">
        <v>622</v>
      </c>
      <c r="E32" s="39" t="s">
        <v>622</v>
      </c>
      <c r="F32" s="38" t="s">
        <v>622</v>
      </c>
      <c r="G32" s="40" t="s">
        <v>622</v>
      </c>
      <c r="H32" s="38" t="s">
        <v>622</v>
      </c>
      <c r="I32" s="40" t="s">
        <v>622</v>
      </c>
    </row>
    <row r="33" spans="1:9" x14ac:dyDescent="0.25">
      <c r="A33" s="35" t="s">
        <v>620</v>
      </c>
      <c r="B33" s="50">
        <v>22</v>
      </c>
      <c r="C33" s="37" t="s">
        <v>713</v>
      </c>
      <c r="D33" s="51" t="str">
        <f>IF(D$5&lt;&gt;0,VLOOKUP(D$6,'District Data'!B$3:BK$609,23,FALSE),"")</f>
        <v/>
      </c>
      <c r="E33" s="52" t="str">
        <f>IF(D$5&lt;&gt;0,VLOOKUP(D$6,'Similar District Data'!B$2:BK$609,23,FALSE),"")</f>
        <v/>
      </c>
      <c r="F33" s="51" t="str">
        <f>IF(D$5&lt;&gt;0, 'Statewide Data'!B22, "")</f>
        <v/>
      </c>
      <c r="G33" s="52" t="str">
        <f>IF(G$8&lt;&gt;0,VLOOKUP(G$6,'District Data'!B$3:BK$609,23,FALSE),"")</f>
        <v/>
      </c>
      <c r="H33" s="51" t="str">
        <f>IF(H$8&lt;&gt;0,VLOOKUP(H$6,'District Data'!B$3:BK$609,23,FALSE),"")</f>
        <v/>
      </c>
      <c r="I33" s="52" t="str">
        <f>IF(I$8&lt;&gt;0,VLOOKUP(I$6,'District Data'!B$3:BK$609,23,FALSE),"")</f>
        <v/>
      </c>
    </row>
    <row r="34" spans="1:9" x14ac:dyDescent="0.25">
      <c r="A34" s="35" t="s">
        <v>620</v>
      </c>
      <c r="B34" s="50">
        <v>23</v>
      </c>
      <c r="C34" s="37" t="s">
        <v>714</v>
      </c>
      <c r="D34" s="41" t="str">
        <f>IF(D$5&lt;&gt;0,VLOOKUP(D$6,'District Data'!B$3:BK$609,24,FALSE),"")</f>
        <v/>
      </c>
      <c r="E34" s="42" t="str">
        <f>IF(D$5&lt;&gt;0,VLOOKUP(D$6,'Similar District Data'!B$2:BK$609,24,FALSE),"")</f>
        <v/>
      </c>
      <c r="F34" s="41" t="str">
        <f>IF(D$5&lt;&gt;0, 'Statewide Data'!B23, "")</f>
        <v/>
      </c>
      <c r="G34" s="42" t="str">
        <f>IF(G$8&lt;&gt;0,VLOOKUP(G$6,'District Data'!B$3:BK$609,24,FALSE),"")</f>
        <v/>
      </c>
      <c r="H34" s="41" t="str">
        <f>IF(H$8&lt;&gt;0,VLOOKUP(H$6,'District Data'!B$3:BK$609,24,FALSE),"")</f>
        <v/>
      </c>
      <c r="I34" s="42" t="str">
        <f>IF(I$8&lt;&gt;0,VLOOKUP(I$6,'District Data'!B$3:BK$609,24,FALSE),"")</f>
        <v/>
      </c>
    </row>
    <row r="35" spans="1:9" x14ac:dyDescent="0.25">
      <c r="A35" s="35" t="s">
        <v>620</v>
      </c>
      <c r="B35" s="50">
        <v>24</v>
      </c>
      <c r="C35" s="37" t="s">
        <v>715</v>
      </c>
      <c r="D35" s="41" t="str">
        <f>IF(D$5&lt;&gt;0,VLOOKUP(D$6,'District Data'!B$3:BK$609,25,FALSE),"")</f>
        <v/>
      </c>
      <c r="E35" s="42" t="str">
        <f>IF(D$5&lt;&gt;0,VLOOKUP(D$6,'Similar District Data'!B$2:BK$609,25,FALSE),"")</f>
        <v/>
      </c>
      <c r="F35" s="41" t="str">
        <f>IF(D$5&lt;&gt;0, 'Statewide Data'!B24, "")</f>
        <v/>
      </c>
      <c r="G35" s="42" t="str">
        <f>IF(G$8&lt;&gt;0,VLOOKUP(G$6,'District Data'!B$3:BK$609,25,FALSE),"")</f>
        <v/>
      </c>
      <c r="H35" s="41" t="str">
        <f>IF(H$8&lt;&gt;0,VLOOKUP(H$6,'District Data'!B$3:BK$609,25,FALSE),"")</f>
        <v/>
      </c>
      <c r="I35" s="42" t="str">
        <f>IF(I$8&lt;&gt;0,VLOOKUP(I$6,'District Data'!B$3:BK$609,25,FALSE),"")</f>
        <v/>
      </c>
    </row>
    <row r="36" spans="1:9" x14ac:dyDescent="0.25">
      <c r="A36" s="35" t="s">
        <v>620</v>
      </c>
      <c r="B36" s="50">
        <v>25</v>
      </c>
      <c r="C36" s="37" t="s">
        <v>716</v>
      </c>
      <c r="D36" s="41" t="str">
        <f>IF(D$5&lt;&gt;0,VLOOKUP(D$6,'District Data'!B$3:BK$609,26,FALSE),"")</f>
        <v/>
      </c>
      <c r="E36" s="42" t="str">
        <f>IF(D$5&lt;&gt;0,VLOOKUP(D$6,'Similar District Data'!B$2:BK$609,26,FALSE),"")</f>
        <v/>
      </c>
      <c r="F36" s="41" t="str">
        <f>IF(D$5&lt;&gt;0, 'Statewide Data'!B25, "")</f>
        <v/>
      </c>
      <c r="G36" s="42" t="str">
        <f>IF(G$8&lt;&gt;0,VLOOKUP(G$6,'District Data'!B$3:BK$609,26,FALSE),"")</f>
        <v/>
      </c>
      <c r="H36" s="41" t="str">
        <f>IF(H$8&lt;&gt;0,VLOOKUP(H$6,'District Data'!B$3:BK$609,26,FALSE),"")</f>
        <v/>
      </c>
      <c r="I36" s="42" t="str">
        <f>IF(I$8&lt;&gt;0,VLOOKUP(I$6,'District Data'!B$3:BK$609,26,FALSE),"")</f>
        <v/>
      </c>
    </row>
    <row r="37" spans="1:9" x14ac:dyDescent="0.25">
      <c r="A37" s="35" t="s">
        <v>620</v>
      </c>
      <c r="B37" s="50">
        <v>26</v>
      </c>
      <c r="C37" s="37" t="s">
        <v>717</v>
      </c>
      <c r="D37" s="41" t="str">
        <f>IF(D$5&lt;&gt;0,VLOOKUP(D$6,'District Data'!B$3:BK$609,27,FALSE),"")</f>
        <v/>
      </c>
      <c r="E37" s="42" t="str">
        <f>IF(D$5&lt;&gt;0,VLOOKUP(D$6,'Similar District Data'!B$2:BK$609,27,FALSE),"")</f>
        <v/>
      </c>
      <c r="F37" s="41" t="str">
        <f>IF(D$5&lt;&gt;0, 'Statewide Data'!B26, "")</f>
        <v/>
      </c>
      <c r="G37" s="42" t="str">
        <f>IF(G$8&lt;&gt;0,VLOOKUP(G$6,'District Data'!B$3:BK$609,27,FALSE),"")</f>
        <v/>
      </c>
      <c r="H37" s="41" t="str">
        <f>IF(H$8&lt;&gt;0,VLOOKUP(H$6,'District Data'!B$3:BK$609,27,FALSE),"")</f>
        <v/>
      </c>
      <c r="I37" s="42" t="str">
        <f>IF(I$8&lt;&gt;0,VLOOKUP(I$6,'District Data'!B$3:BK$609,27,FALSE),"")</f>
        <v/>
      </c>
    </row>
    <row r="38" spans="1:9" x14ac:dyDescent="0.25">
      <c r="A38" s="35" t="s">
        <v>620</v>
      </c>
      <c r="B38" s="50">
        <v>27</v>
      </c>
      <c r="C38" s="37" t="s">
        <v>718</v>
      </c>
      <c r="D38" s="57" t="str">
        <f>IF(D$5&lt;&gt;0,VLOOKUP(D$6,'District Data'!B$3:BK$609,28,FALSE),"")</f>
        <v/>
      </c>
      <c r="E38" s="52" t="str">
        <f>IF(D$5&lt;&gt;0,VLOOKUP(D$6,'Similar District Data'!B$2:BK$609,28,FALSE),"")</f>
        <v/>
      </c>
      <c r="F38" s="51" t="str">
        <f>IF(D$5&lt;&gt;0, 'Statewide Data'!B27, "")</f>
        <v/>
      </c>
      <c r="G38" s="52" t="str">
        <f>IF(G$8&lt;&gt;0,VLOOKUP(G$6,'District Data'!B$3:BK$609,28,FALSE),"")</f>
        <v/>
      </c>
      <c r="H38" s="51" t="str">
        <f>IF(H$8&lt;&gt;0,VLOOKUP(H$6,'District Data'!B$3:BK$609,28,FALSE),"")</f>
        <v/>
      </c>
      <c r="I38" s="52" t="str">
        <f>IF(I$8&lt;&gt;0,VLOOKUP(I$6,'District Data'!B$3:BK$609,28,FALSE),"")</f>
        <v/>
      </c>
    </row>
    <row r="39" spans="1:9" x14ac:dyDescent="0.25">
      <c r="A39" s="35" t="s">
        <v>620</v>
      </c>
      <c r="B39" s="50">
        <v>28</v>
      </c>
      <c r="C39" s="37" t="s">
        <v>719</v>
      </c>
      <c r="D39" s="57" t="str">
        <f>IF(D$5&lt;&gt;0,VLOOKUP(D$6,'District Data'!B$3:BK$609,29,FALSE),"")</f>
        <v/>
      </c>
      <c r="E39" s="52" t="str">
        <f>IF(D$5&lt;&gt;0,VLOOKUP(D$6,'Similar District Data'!B$2:BK$609,29,FALSE),"")</f>
        <v/>
      </c>
      <c r="F39" s="51" t="str">
        <f>IF(D$5&lt;&gt;0, 'Statewide Data'!B28, "")</f>
        <v/>
      </c>
      <c r="G39" s="52" t="str">
        <f>IF(G$8&lt;&gt;0,VLOOKUP(G$6,'District Data'!B$3:BK$609,29,FALSE),"")</f>
        <v/>
      </c>
      <c r="H39" s="51" t="str">
        <f>IF(H$8&lt;&gt;0,VLOOKUP(H$6,'District Data'!B$3:BK$609,29,FALSE),"")</f>
        <v/>
      </c>
      <c r="I39" s="52" t="str">
        <f>IF(I$8&lt;&gt;0,VLOOKUP(I$6,'District Data'!B$3:BK$609,29,FALSE),"")</f>
        <v/>
      </c>
    </row>
    <row r="40" spans="1:9" x14ac:dyDescent="0.25">
      <c r="A40" s="35" t="s">
        <v>620</v>
      </c>
      <c r="B40" s="50">
        <v>29</v>
      </c>
      <c r="C40" s="37" t="s">
        <v>720</v>
      </c>
      <c r="D40" s="57" t="str">
        <f>IF(D$5&lt;&gt;0,VLOOKUP(D$6,'District Data'!B$3:BK$609,30,FALSE),"")</f>
        <v/>
      </c>
      <c r="E40" s="52" t="str">
        <f>IF(D$5&lt;&gt;0,VLOOKUP(D$6,'Similar District Data'!B$2:BK$609,30,FALSE),"")</f>
        <v/>
      </c>
      <c r="F40" s="51" t="str">
        <f>IF(D$5&lt;&gt;0, 'Statewide Data'!B29, "")</f>
        <v/>
      </c>
      <c r="G40" s="52" t="str">
        <f>IF(G$8&lt;&gt;0,VLOOKUP(G$6,'District Data'!B$3:BK$609,30,FALSE),"")</f>
        <v/>
      </c>
      <c r="H40" s="51" t="str">
        <f>IF(H$8&lt;&gt;0,VLOOKUP(H$6,'District Data'!B$3:BK$609,30,FALSE),"")</f>
        <v/>
      </c>
      <c r="I40" s="52" t="str">
        <f>IF(I$8&lt;&gt;0,VLOOKUP(I$6,'District Data'!B$3:BK$609,30,FALSE),"")</f>
        <v/>
      </c>
    </row>
    <row r="41" spans="1:9" x14ac:dyDescent="0.25">
      <c r="A41" s="35" t="s">
        <v>620</v>
      </c>
      <c r="B41" s="50">
        <v>30</v>
      </c>
      <c r="C41" s="37" t="s">
        <v>721</v>
      </c>
      <c r="D41" s="57" t="str">
        <f>IF(D$5&lt;&gt;0,VLOOKUP(D$6,'District Data'!B$3:BK$609,31,FALSE),"")</f>
        <v/>
      </c>
      <c r="E41" s="52" t="str">
        <f>IF(D$5&lt;&gt;0,VLOOKUP(D$6,'Similar District Data'!B$2:BK$609,31,FALSE),"")</f>
        <v/>
      </c>
      <c r="F41" s="51" t="str">
        <f>IF(D$5&lt;&gt;0, 'Statewide Data'!B30, "")</f>
        <v/>
      </c>
      <c r="G41" s="52" t="str">
        <f>IF(G$8&lt;&gt;0,VLOOKUP(G$6,'District Data'!B$3:BK$609,31,FALSE),"")</f>
        <v/>
      </c>
      <c r="H41" s="51" t="str">
        <f>IF(H$8&lt;&gt;0,VLOOKUP(H$6,'District Data'!B$3:BK$609,31,FALSE),"")</f>
        <v/>
      </c>
      <c r="I41" s="52" t="str">
        <f>IF(I$8&lt;&gt;0,VLOOKUP(I$6,'District Data'!B$3:BK$609,31,FALSE),"")</f>
        <v/>
      </c>
    </row>
    <row r="42" spans="1:9" x14ac:dyDescent="0.25">
      <c r="A42" s="35" t="s">
        <v>620</v>
      </c>
      <c r="B42" s="50">
        <v>31</v>
      </c>
      <c r="C42" s="37" t="s">
        <v>722</v>
      </c>
      <c r="D42" s="58" t="str">
        <f>IF(D$5&lt;&gt;0,VLOOKUP(D$6,'District Data'!B$3:BK$609,32,FALSE),"")</f>
        <v/>
      </c>
      <c r="E42" s="39" t="str">
        <f>IF(D$5&lt;&gt;0,VLOOKUP(D$6,'Similar District Data'!B$2:BK$609,32,FALSE),"")</f>
        <v/>
      </c>
      <c r="F42" s="51" t="str">
        <f>IF(D$5&lt;&gt;0, 'Statewide Data'!B31, "")</f>
        <v/>
      </c>
      <c r="G42" s="59" t="str">
        <f>IF(G$8&lt;&gt;0,VLOOKUP(G$6,'District Data'!B$3:BK$609,32,FALSE),"")</f>
        <v/>
      </c>
      <c r="H42" s="60" t="str">
        <f>IF(H$8&lt;&gt;0,VLOOKUP(H$6,'District Data'!B$3:BK$609,32,FALSE),"")</f>
        <v/>
      </c>
      <c r="I42" s="59" t="str">
        <f>IF(I$8&lt;&gt;0,VLOOKUP(I$6,'District Data'!B$3:BK$609,32,FALSE),"")</f>
        <v/>
      </c>
    </row>
    <row r="43" spans="1:9" x14ac:dyDescent="0.25">
      <c r="A43" s="35" t="s">
        <v>620</v>
      </c>
      <c r="B43" s="50">
        <v>32</v>
      </c>
      <c r="C43" s="37" t="s">
        <v>723</v>
      </c>
      <c r="D43" s="51" t="str">
        <f>IF(D$5&lt;&gt;0,VLOOKUP(D$6,'District Data'!B$3:BK$609,33,FALSE),"")</f>
        <v/>
      </c>
      <c r="E43" s="52" t="str">
        <f>IF(D$5&lt;&gt;0,VLOOKUP(D$6,'Similar District Data'!B$2:BK$609,33,FALSE),"")</f>
        <v/>
      </c>
      <c r="F43" s="51" t="str">
        <f>IF(D$5&lt;&gt;0, 'Statewide Data'!B32, "")</f>
        <v/>
      </c>
      <c r="G43" s="52" t="str">
        <f>IF(G$8&lt;&gt;0,VLOOKUP(G$6,'District Data'!B$3:BK$609,33,FALSE),"")</f>
        <v/>
      </c>
      <c r="H43" s="51" t="str">
        <f>IF(H$8&lt;&gt;0,VLOOKUP(H$6,'District Data'!B$3:BK$609,33,FALSE),"")</f>
        <v/>
      </c>
      <c r="I43" s="52" t="str">
        <f>IF(I$8&lt;&gt;0,VLOOKUP(I$6,'District Data'!B$3:BK$609,33,FALSE),"")</f>
        <v/>
      </c>
    </row>
    <row r="44" spans="1:9" x14ac:dyDescent="0.25">
      <c r="A44" s="45" t="s">
        <v>620</v>
      </c>
      <c r="B44" s="53">
        <v>33</v>
      </c>
      <c r="C44" s="47" t="s">
        <v>724</v>
      </c>
      <c r="D44" s="61" t="str">
        <f>IF(D$5&lt;&gt;0,VLOOKUP(D$6,'District Data'!B$3:BK$609,34,FALSE),"")</f>
        <v/>
      </c>
      <c r="E44" s="62" t="str">
        <f>IF(D$5&lt;&gt;0,VLOOKUP(D$6,'Similar District Data'!B$2:BK$609,34,FALSE),"")</f>
        <v/>
      </c>
      <c r="F44" s="61" t="str">
        <f>IF(D$5&lt;&gt;0, 'Statewide Data'!B33, "")</f>
        <v/>
      </c>
      <c r="G44" s="62" t="str">
        <f>IF(G$8&lt;&gt;0,VLOOKUP(G$6,'District Data'!B$3:BK$609,34,FALSE),"")</f>
        <v/>
      </c>
      <c r="H44" s="61" t="str">
        <f>IF(H$8&lt;&gt;0,VLOOKUP(H$6,'District Data'!B$3:BK$609,34,FALSE),"")</f>
        <v/>
      </c>
      <c r="I44" s="62" t="str">
        <f>IF(I$8&lt;&gt;0,VLOOKUP(I$6,'District Data'!B$3:BK$609,34,FALSE),"")</f>
        <v/>
      </c>
    </row>
    <row r="45" spans="1:9" x14ac:dyDescent="0.25">
      <c r="A45" s="35" t="s">
        <v>624</v>
      </c>
      <c r="B45" s="36"/>
      <c r="C45" s="37"/>
      <c r="D45" s="38" t="s">
        <v>622</v>
      </c>
      <c r="E45" s="39" t="s">
        <v>622</v>
      </c>
      <c r="F45" s="38" t="s">
        <v>622</v>
      </c>
      <c r="G45" s="40" t="s">
        <v>622</v>
      </c>
      <c r="H45" s="38" t="s">
        <v>622</v>
      </c>
      <c r="I45" s="40" t="s">
        <v>622</v>
      </c>
    </row>
    <row r="46" spans="1:9" x14ac:dyDescent="0.25">
      <c r="A46" s="35" t="s">
        <v>620</v>
      </c>
      <c r="B46" s="50">
        <v>34</v>
      </c>
      <c r="C46" s="37" t="s">
        <v>725</v>
      </c>
      <c r="D46" s="38" t="str">
        <f>IF(D$5&lt;&gt;0,VLOOKUP(D$6,'District Data'!B$3:BK$609,35,FALSE),"")</f>
        <v/>
      </c>
      <c r="E46" s="39" t="str">
        <f>IF(D$5&lt;&gt;0,VLOOKUP(D$6,'Similar District Data'!B$2:BK$609,35,FALSE),"")</f>
        <v/>
      </c>
      <c r="F46" s="38" t="str">
        <f>IF(D$5&lt;&gt;0, 'Statewide Data'!B34, "")</f>
        <v/>
      </c>
      <c r="G46" s="40" t="str">
        <f>IF(G$8&lt;&gt;0,VLOOKUP(G$6,'District Data'!B$3:BK$609,35,FALSE),"")</f>
        <v/>
      </c>
      <c r="H46" s="38" t="str">
        <f>IF(H$8&lt;&gt;0,VLOOKUP(H$6,'District Data'!B$3:BK$609,35,FALSE),"")</f>
        <v/>
      </c>
      <c r="I46" s="40" t="str">
        <f>IF(I$8&lt;&gt;0,VLOOKUP(I$6,'District Data'!B$3:BK$609,35,FALSE),"")</f>
        <v/>
      </c>
    </row>
    <row r="47" spans="1:9" x14ac:dyDescent="0.25">
      <c r="A47" s="35" t="s">
        <v>620</v>
      </c>
      <c r="B47" s="50">
        <v>35</v>
      </c>
      <c r="C47" s="37" t="s">
        <v>726</v>
      </c>
      <c r="D47" s="38" t="str">
        <f>IF(D$5&lt;&gt;0,VLOOKUP(D$6,'District Data'!B$3:BK$609,36,FALSE),"")</f>
        <v/>
      </c>
      <c r="E47" s="39" t="str">
        <f>IF(D$5&lt;&gt;0,VLOOKUP(D$6,'Similar District Data'!B$2:BK$609,36,FALSE),"")</f>
        <v/>
      </c>
      <c r="F47" s="38" t="str">
        <f>IF(D$5&lt;&gt;0, 'Statewide Data'!B35, "")</f>
        <v/>
      </c>
      <c r="G47" s="40" t="str">
        <f>IF(G$8&lt;&gt;0,VLOOKUP(G$6,'District Data'!B$3:BK$609,36,FALSE),"")</f>
        <v/>
      </c>
      <c r="H47" s="38" t="str">
        <f>IF(H$8&lt;&gt;0,VLOOKUP(H$6,'District Data'!B$3:BK$609,36,FALSE),"")</f>
        <v/>
      </c>
      <c r="I47" s="40" t="str">
        <f>IF(I$8&lt;&gt;0,VLOOKUP(I$6,'District Data'!B$3:BK$609,36,FALSE),"")</f>
        <v/>
      </c>
    </row>
    <row r="48" spans="1:9" x14ac:dyDescent="0.25">
      <c r="A48" s="35" t="s">
        <v>620</v>
      </c>
      <c r="B48" s="50">
        <v>36</v>
      </c>
      <c r="C48" s="37" t="s">
        <v>727</v>
      </c>
      <c r="D48" s="38" t="str">
        <f>IF(D$5&lt;&gt;0,VLOOKUP(D$6,'District Data'!B$3:BK$609,37,FALSE),"")</f>
        <v/>
      </c>
      <c r="E48" s="39" t="str">
        <f>IF(D$5&lt;&gt;0,VLOOKUP(D$6,'Similar District Data'!B$2:BK$609,37,FALSE),"")</f>
        <v/>
      </c>
      <c r="F48" s="38" t="str">
        <f>IF(D$5&lt;&gt;0, 'Statewide Data'!B36, "")</f>
        <v/>
      </c>
      <c r="G48" s="40" t="str">
        <f>IF(G$8&lt;&gt;0,VLOOKUP(G$6,'District Data'!B$3:BK$609,37,FALSE),"")</f>
        <v/>
      </c>
      <c r="H48" s="38" t="str">
        <f>IF(H$8&lt;&gt;0,VLOOKUP(H$6,'District Data'!B$3:BK$609,37,FALSE),"")</f>
        <v/>
      </c>
      <c r="I48" s="40" t="str">
        <f>IF(I$8&lt;&gt;0,VLOOKUP(I$6,'District Data'!B$3:BK$609,37,FALSE),"")</f>
        <v/>
      </c>
    </row>
    <row r="49" spans="1:9" x14ac:dyDescent="0.25">
      <c r="A49" s="35" t="s">
        <v>620</v>
      </c>
      <c r="B49" s="50">
        <v>37</v>
      </c>
      <c r="C49" s="37" t="s">
        <v>628</v>
      </c>
      <c r="D49" s="38" t="str">
        <f>IF(D$5&lt;&gt;0,VLOOKUP(D$6,'District Data'!B$3:BK$609,38,FALSE),"")</f>
        <v/>
      </c>
      <c r="E49" s="39" t="str">
        <f>IF(D$5&lt;&gt;0,VLOOKUP(D$6,'Similar District Data'!B$2:BK$609,38,FALSE),"")</f>
        <v/>
      </c>
      <c r="F49" s="38" t="str">
        <f>IF(D$5&lt;&gt;0, 'Statewide Data'!B37, "")</f>
        <v/>
      </c>
      <c r="G49" s="40" t="str">
        <f>IF(G$8&lt;&gt;0,VLOOKUP(G$6,'District Data'!B$3:BK$609,38,FALSE),"")</f>
        <v/>
      </c>
      <c r="H49" s="38" t="str">
        <f>IF(H$8&lt;&gt;0,VLOOKUP(H$6,'District Data'!B$3:BK$609,38,FALSE),"")</f>
        <v/>
      </c>
      <c r="I49" s="40" t="str">
        <f>IF(I$8&lt;&gt;0,VLOOKUP(I$6,'District Data'!B$3:BK$609,38,FALSE),"")</f>
        <v/>
      </c>
    </row>
    <row r="50" spans="1:9" x14ac:dyDescent="0.25">
      <c r="A50" s="35" t="s">
        <v>620</v>
      </c>
      <c r="B50" s="50">
        <v>38</v>
      </c>
      <c r="C50" s="37" t="s">
        <v>728</v>
      </c>
      <c r="D50" s="51" t="str">
        <f>IF(D$5&lt;&gt;0,VLOOKUP(D$6,'District Data'!B$3:BK$609,39,FALSE),"")</f>
        <v/>
      </c>
      <c r="E50" s="52" t="str">
        <f>IF(D$5&lt;&gt;0,VLOOKUP(D$6,'Similar District Data'!B$2:BK$609,39,FALSE),"")</f>
        <v/>
      </c>
      <c r="F50" s="51" t="str">
        <f>IF(D$5&lt;&gt;0, 'Statewide Data'!B38, "")</f>
        <v/>
      </c>
      <c r="G50" s="52" t="str">
        <f>IF(G$8&lt;&gt;0,VLOOKUP(G$6,'District Data'!B$3:BK$609,39,FALSE),"")</f>
        <v/>
      </c>
      <c r="H50" s="51" t="str">
        <f>IF(H$8&lt;&gt;0,VLOOKUP(H$6,'District Data'!B$3:BK$609,39,FALSE),"")</f>
        <v/>
      </c>
      <c r="I50" s="52" t="str">
        <f>IF(I$8&lt;&gt;0,VLOOKUP(I$6,'District Data'!B$3:BK$609,39,FALSE),"")</f>
        <v/>
      </c>
    </row>
    <row r="51" spans="1:9" x14ac:dyDescent="0.25">
      <c r="A51" s="45" t="s">
        <v>620</v>
      </c>
      <c r="B51" s="53">
        <v>39</v>
      </c>
      <c r="C51" s="47" t="s">
        <v>729</v>
      </c>
      <c r="D51" s="63" t="str">
        <f>IF(D$5&lt;&gt;0,VLOOKUP(D$6,'District Data'!B$3:BK$609,40,FALSE),"")</f>
        <v/>
      </c>
      <c r="E51" s="64" t="str">
        <f>IF(D$5&lt;&gt;0,VLOOKUP(D$6,'Similar District Data'!B$2:BK$609,40,FALSE),"")</f>
        <v/>
      </c>
      <c r="F51" s="63" t="str">
        <f>IF(D$5&lt;&gt;0, 'Statewide Data'!B39, "")</f>
        <v/>
      </c>
      <c r="G51" s="64" t="str">
        <f>IF(G$8&lt;&gt;0,VLOOKUP(G$6,'District Data'!B$3:BK$609,40,FALSE),"")</f>
        <v/>
      </c>
      <c r="H51" s="66" t="str">
        <f>IF(H$8&lt;&gt;0,VLOOKUP(H$6,'District Data'!B$3:BK$609,40,FALSE),"")</f>
        <v/>
      </c>
      <c r="I51" s="64" t="str">
        <f>IF(I$8&lt;&gt;0,VLOOKUP(I$6,'District Data'!B$3:BK$609,40,FALSE),"")</f>
        <v/>
      </c>
    </row>
    <row r="52" spans="1:9" x14ac:dyDescent="0.25">
      <c r="A52" s="35" t="s">
        <v>625</v>
      </c>
      <c r="B52" s="36"/>
      <c r="C52" s="37"/>
      <c r="D52" s="38" t="s">
        <v>622</v>
      </c>
      <c r="E52" s="39" t="s">
        <v>622</v>
      </c>
      <c r="F52" s="38" t="s">
        <v>622</v>
      </c>
      <c r="G52" s="40" t="s">
        <v>622</v>
      </c>
      <c r="H52" s="38" t="s">
        <v>622</v>
      </c>
      <c r="I52" s="40" t="s">
        <v>622</v>
      </c>
    </row>
    <row r="53" spans="1:9" x14ac:dyDescent="0.25">
      <c r="A53" s="35" t="s">
        <v>620</v>
      </c>
      <c r="B53" s="50">
        <v>40</v>
      </c>
      <c r="C53" s="37" t="s">
        <v>730</v>
      </c>
      <c r="D53" s="51" t="str">
        <f>IF(D$5&lt;&gt;0,VLOOKUP(D$6,'District Data'!B$3:BK$609,41,FALSE),"")</f>
        <v/>
      </c>
      <c r="E53" s="52" t="str">
        <f>IF(D$5&lt;&gt;0,VLOOKUP(D$6,'Similar District Data'!B$2:BK$609,41,FALSE),"")</f>
        <v/>
      </c>
      <c r="F53" s="51" t="str">
        <f>IF(D$5&lt;&gt;0, 'Statewide Data'!B40, "")</f>
        <v/>
      </c>
      <c r="G53" s="52" t="str">
        <f>IF(G$8&lt;&gt;0,VLOOKUP(G$6,'District Data'!B$3:BK$609,41,FALSE),"")</f>
        <v/>
      </c>
      <c r="H53" s="51" t="str">
        <f>IF(H$8&lt;&gt;0,VLOOKUP(H$6,'District Data'!B$3:BK$609,41,FALSE),"")</f>
        <v/>
      </c>
      <c r="I53" s="52" t="str">
        <f>IF(I$8&lt;&gt;0,VLOOKUP(I$6,'District Data'!B$3:BK$609,41,FALSE),"")</f>
        <v/>
      </c>
    </row>
    <row r="54" spans="1:9" x14ac:dyDescent="0.25">
      <c r="A54" s="35" t="s">
        <v>620</v>
      </c>
      <c r="B54" s="50">
        <v>41</v>
      </c>
      <c r="C54" s="37" t="s">
        <v>731</v>
      </c>
      <c r="D54" s="51" t="str">
        <f>IF(D$5&lt;&gt;0,VLOOKUP(D$6,'District Data'!B$3:BK$609,42,FALSE),"")</f>
        <v/>
      </c>
      <c r="E54" s="52" t="str">
        <f>IF(D$5&lt;&gt;0,VLOOKUP(D$6,'Similar District Data'!B$2:BK$609,42,FALSE),"")</f>
        <v/>
      </c>
      <c r="F54" s="51" t="str">
        <f>IF(D$5&lt;&gt;0, 'Statewide Data'!B41, "")</f>
        <v/>
      </c>
      <c r="G54" s="52" t="str">
        <f>IF(G$8&lt;&gt;0,VLOOKUP(G$6,'District Data'!B$3:BK$609,42,FALSE),"")</f>
        <v/>
      </c>
      <c r="H54" s="51" t="str">
        <f>IF(H$8&lt;&gt;0,VLOOKUP(H$6,'District Data'!B$3:BK$609,42,FALSE),"")</f>
        <v/>
      </c>
      <c r="I54" s="52" t="str">
        <f>IF(I$8&lt;&gt;0,VLOOKUP(I$6,'District Data'!B$3:BK$609,42,FALSE),"")</f>
        <v/>
      </c>
    </row>
    <row r="55" spans="1:9" x14ac:dyDescent="0.25">
      <c r="A55" s="35" t="s">
        <v>620</v>
      </c>
      <c r="B55" s="50">
        <v>42</v>
      </c>
      <c r="C55" s="37" t="s">
        <v>732</v>
      </c>
      <c r="D55" s="51" t="str">
        <f>IF(D$5&lt;&gt;0,VLOOKUP(D$6,'District Data'!B$3:BK$609,43,FALSE),"")</f>
        <v/>
      </c>
      <c r="E55" s="52" t="str">
        <f>IF(D$5&lt;&gt;0,VLOOKUP(D$6,'Similar District Data'!B$2:BK$609,43,FALSE),"")</f>
        <v/>
      </c>
      <c r="F55" s="51" t="str">
        <f>IF(D$5&lt;&gt;0, 'Statewide Data'!B42, "")</f>
        <v/>
      </c>
      <c r="G55" s="52" t="str">
        <f>IF(G$8&lt;&gt;0,VLOOKUP(G$6,'District Data'!B$3:BK$609,43,FALSE),"")</f>
        <v/>
      </c>
      <c r="H55" s="51" t="str">
        <f>IF(H$8&lt;&gt;0,VLOOKUP(H$6,'District Data'!B$3:BK$609,43,FALSE),"")</f>
        <v/>
      </c>
      <c r="I55" s="52" t="str">
        <f>IF(I$8&lt;&gt;0,VLOOKUP(I$6,'District Data'!B$3:BK$609,43,FALSE),"")</f>
        <v/>
      </c>
    </row>
    <row r="56" spans="1:9" x14ac:dyDescent="0.25">
      <c r="A56" s="35" t="s">
        <v>620</v>
      </c>
      <c r="B56" s="50">
        <v>43</v>
      </c>
      <c r="C56" s="37" t="s">
        <v>733</v>
      </c>
      <c r="D56" s="51" t="str">
        <f>IF(D$5&lt;&gt;0,VLOOKUP(D$6,'District Data'!B$3:BK$609,44,FALSE),"")</f>
        <v/>
      </c>
      <c r="E56" s="52" t="str">
        <f>IF(D$5&lt;&gt;0,VLOOKUP(D$6,'Similar District Data'!B$2:BK$609,44,FALSE),"")</f>
        <v/>
      </c>
      <c r="F56" s="51" t="str">
        <f>IF(D$5&lt;&gt;0, 'Statewide Data'!B43, "")</f>
        <v/>
      </c>
      <c r="G56" s="52" t="str">
        <f>IF(G$8&lt;&gt;0,VLOOKUP(G$6,'District Data'!B$3:BK$609,44,FALSE),"")</f>
        <v/>
      </c>
      <c r="H56" s="51" t="str">
        <f>IF(H$8&lt;&gt;0,VLOOKUP(H$6,'District Data'!B$3:BK$609,44,FALSE),"")</f>
        <v/>
      </c>
      <c r="I56" s="52" t="str">
        <f>IF(I$8&lt;&gt;0,VLOOKUP(I$6,'District Data'!B$3:BK$609,44,FALSE),"")</f>
        <v/>
      </c>
    </row>
    <row r="57" spans="1:9" x14ac:dyDescent="0.25">
      <c r="A57" s="35" t="s">
        <v>620</v>
      </c>
      <c r="B57" s="50">
        <v>44</v>
      </c>
      <c r="C57" s="37" t="s">
        <v>734</v>
      </c>
      <c r="D57" s="51" t="str">
        <f>IF(D$5&lt;&gt;0,VLOOKUP(D$6,'District Data'!B$3:BK$609,45,FALSE),"")</f>
        <v/>
      </c>
      <c r="E57" s="52" t="str">
        <f>IF(D$5&lt;&gt;0,VLOOKUP(D$6,'Similar District Data'!B$2:BK$609,45,FALSE),"")</f>
        <v/>
      </c>
      <c r="F57" s="51" t="str">
        <f>IF(D$5&lt;&gt;0, 'Statewide Data'!B44, "")</f>
        <v/>
      </c>
      <c r="G57" s="52" t="str">
        <f>IF(G$8&lt;&gt;0,VLOOKUP(G$6,'District Data'!B$3:BK$609,45,FALSE),"")</f>
        <v/>
      </c>
      <c r="H57" s="51" t="str">
        <f>IF(H$8&lt;&gt;0,VLOOKUP(H$6,'District Data'!B$3:BK$609,45,FALSE),"")</f>
        <v/>
      </c>
      <c r="I57" s="52" t="str">
        <f>IF(I$8&lt;&gt;0,VLOOKUP(I$6,'District Data'!B$3:BK$609,45,FALSE),"")</f>
        <v/>
      </c>
    </row>
    <row r="58" spans="1:9" x14ac:dyDescent="0.25">
      <c r="A58" s="45" t="s">
        <v>620</v>
      </c>
      <c r="B58" s="53">
        <v>45</v>
      </c>
      <c r="C58" s="47" t="s">
        <v>735</v>
      </c>
      <c r="D58" s="61" t="str">
        <f>IF(D$5&lt;&gt;0,VLOOKUP(D$6,'District Data'!B$3:BK$609,46,FALSE),"")</f>
        <v/>
      </c>
      <c r="E58" s="62" t="str">
        <f>IF(D$5&lt;&gt;0,VLOOKUP(D$6,'Similar District Data'!B$2:BK$609,46,FALSE),"")</f>
        <v/>
      </c>
      <c r="F58" s="61" t="str">
        <f>IF(D$5&lt;&gt;0, 'Statewide Data'!B45, "")</f>
        <v/>
      </c>
      <c r="G58" s="62" t="str">
        <f>IF(G$8&lt;&gt;0,VLOOKUP(G$6,'District Data'!B$3:BK$609,46,FALSE),"")</f>
        <v/>
      </c>
      <c r="H58" s="61" t="str">
        <f>IF(H$8&lt;&gt;0,VLOOKUP(H$6,'District Data'!B$3:BK$609,46,FALSE),"")</f>
        <v/>
      </c>
      <c r="I58" s="62" t="str">
        <f>IF(I$8&lt;&gt;0,VLOOKUP(I$6,'District Data'!B$3:BK$609,46,FALSE),"")</f>
        <v/>
      </c>
    </row>
    <row r="59" spans="1:9" x14ac:dyDescent="0.25">
      <c r="A59" s="35" t="s">
        <v>626</v>
      </c>
      <c r="B59" s="36"/>
      <c r="C59" s="37"/>
      <c r="D59" s="38" t="s">
        <v>622</v>
      </c>
      <c r="E59" s="39" t="s">
        <v>622</v>
      </c>
      <c r="F59" s="51" t="s">
        <v>622</v>
      </c>
      <c r="G59" s="52" t="s">
        <v>622</v>
      </c>
      <c r="H59" s="51" t="s">
        <v>622</v>
      </c>
      <c r="I59" s="52" t="s">
        <v>622</v>
      </c>
    </row>
    <row r="60" spans="1:9" x14ac:dyDescent="0.25">
      <c r="A60" s="35" t="s">
        <v>620</v>
      </c>
      <c r="B60" s="50">
        <v>46</v>
      </c>
      <c r="C60" s="37" t="s">
        <v>736</v>
      </c>
      <c r="D60" s="51" t="str">
        <f>IF(D$5&lt;&gt;0,VLOOKUP(D$6,'District Data'!B$3:BK$609,47,FALSE),"")</f>
        <v/>
      </c>
      <c r="E60" s="52" t="str">
        <f>IF(D$5&lt;&gt;0,VLOOKUP(D$6,'Similar District Data'!B$2:BK$609,47,FALSE),"")</f>
        <v/>
      </c>
      <c r="F60" s="51" t="str">
        <f>IF(D$5&lt;&gt;0, 'Statewide Data'!B46, "")</f>
        <v/>
      </c>
      <c r="G60" s="52" t="str">
        <f>IF(G$8&lt;&gt;0,VLOOKUP(G$6,'District Data'!B$3:BK$609,47,FALSE),"")</f>
        <v/>
      </c>
      <c r="H60" s="51" t="str">
        <f>IF(H$8&lt;&gt;0,VLOOKUP(H$6,'District Data'!B$3:BK$609,47,FALSE),"")</f>
        <v/>
      </c>
      <c r="I60" s="52" t="str">
        <f>IF(I$8&lt;&gt;0,VLOOKUP(I$6,'District Data'!B$3:BK$609,47,FALSE),"")</f>
        <v/>
      </c>
    </row>
    <row r="61" spans="1:9" x14ac:dyDescent="0.25">
      <c r="A61" s="35" t="s">
        <v>620</v>
      </c>
      <c r="B61" s="50">
        <v>47</v>
      </c>
      <c r="C61" s="37" t="s">
        <v>737</v>
      </c>
      <c r="D61" s="41" t="str">
        <f>IF(D$5&lt;&gt;0,VLOOKUP(D$6,'District Data'!B$3:BK$609,48,FALSE),"")</f>
        <v/>
      </c>
      <c r="E61" s="42" t="str">
        <f>IF(D$5&lt;&gt;0,VLOOKUP(D$6,'Similar District Data'!B$2:BK$609,48,FALSE),"")</f>
        <v/>
      </c>
      <c r="F61" s="41" t="str">
        <f>IF(D$5&lt;&gt;0, 'Statewide Data'!B47, "")</f>
        <v/>
      </c>
      <c r="G61" s="42" t="str">
        <f>IF(G$8&lt;&gt;0,VLOOKUP(G$6,'District Data'!B$3:BK$609,48,FALSE),"")</f>
        <v/>
      </c>
      <c r="H61" s="41" t="str">
        <f>IF(H$8&lt;&gt;0,VLOOKUP(H$6,'District Data'!B$3:BK$609,48,FALSE),"")</f>
        <v/>
      </c>
      <c r="I61" s="42" t="str">
        <f>IF(I$8&lt;&gt;0,VLOOKUP(I$6,'District Data'!B$3:BK$609,48,FALSE),"")</f>
        <v/>
      </c>
    </row>
    <row r="62" spans="1:9" x14ac:dyDescent="0.25">
      <c r="A62" s="35" t="s">
        <v>620</v>
      </c>
      <c r="B62" s="50">
        <v>48</v>
      </c>
      <c r="C62" s="37" t="s">
        <v>738</v>
      </c>
      <c r="D62" s="51" t="str">
        <f>IF(D$5&lt;&gt;0,VLOOKUP(D$6,'District Data'!B$3:BK$609,49,FALSE),"")</f>
        <v/>
      </c>
      <c r="E62" s="52" t="str">
        <f>IF(D$5&lt;&gt;0,VLOOKUP(D$6,'Similar District Data'!B$2:BK$609,49,FALSE),"")</f>
        <v/>
      </c>
      <c r="F62" s="51" t="str">
        <f>IF(D$5&lt;&gt;0, 'Statewide Data'!B48, "")</f>
        <v/>
      </c>
      <c r="G62" s="52" t="str">
        <f>IF(G$8&lt;&gt;0,VLOOKUP(G$6,'District Data'!B$3:BK$609,49,FALSE),"")</f>
        <v/>
      </c>
      <c r="H62" s="51" t="str">
        <f>IF(H$8&lt;&gt;0,VLOOKUP(H$6,'District Data'!B$3:BK$609,49,FALSE),"")</f>
        <v/>
      </c>
      <c r="I62" s="52" t="str">
        <f>IF(I$8&lt;&gt;0,VLOOKUP(I$6,'District Data'!B$3:BK$609,49,FALSE),"")</f>
        <v/>
      </c>
    </row>
    <row r="63" spans="1:9" x14ac:dyDescent="0.25">
      <c r="A63" s="35" t="s">
        <v>620</v>
      </c>
      <c r="B63" s="50">
        <v>49</v>
      </c>
      <c r="C63" s="37" t="s">
        <v>739</v>
      </c>
      <c r="D63" s="41" t="str">
        <f>IF(D$5&lt;&gt;0,VLOOKUP(D$6,'District Data'!B$3:BK$609,50,FALSE),"")</f>
        <v/>
      </c>
      <c r="E63" s="42" t="str">
        <f>IF(D$5&lt;&gt;0,VLOOKUP(D$6,'Similar District Data'!B$2:BK$609,50,FALSE),"")</f>
        <v/>
      </c>
      <c r="F63" s="41" t="str">
        <f>IF(D$5&lt;&gt;0, 'Statewide Data'!B49, "")</f>
        <v/>
      </c>
      <c r="G63" s="42" t="str">
        <f>IF(G$8&lt;&gt;0,VLOOKUP(G$6,'District Data'!B$3:BK$609,50,FALSE),"")</f>
        <v/>
      </c>
      <c r="H63" s="41" t="str">
        <f>IF(H$8&lt;&gt;0,VLOOKUP(H$6,'District Data'!B$3:BK$609,50,FALSE),"")</f>
        <v/>
      </c>
      <c r="I63" s="42" t="str">
        <f>IF(I$8&lt;&gt;0,VLOOKUP(I$6,'District Data'!B$3:BK$609,50,FALSE),"")</f>
        <v/>
      </c>
    </row>
    <row r="64" spans="1:9" x14ac:dyDescent="0.25">
      <c r="A64" s="35"/>
      <c r="B64" s="50">
        <v>50</v>
      </c>
      <c r="C64" s="37" t="s">
        <v>740</v>
      </c>
      <c r="D64" s="51" t="str">
        <f>IF(D$5&lt;&gt;0,VLOOKUP(D$6,'District Data'!B$3:BK$609,51,FALSE),"")</f>
        <v/>
      </c>
      <c r="E64" s="52" t="str">
        <f>IF(D$5&lt;&gt;0,VLOOKUP(D$6,'Similar District Data'!B$2:BK$609,51,FALSE),"")</f>
        <v/>
      </c>
      <c r="F64" s="51" t="str">
        <f>IF(D$5&lt;&gt;0, 'Statewide Data'!B50, "")</f>
        <v/>
      </c>
      <c r="G64" s="52" t="str">
        <f>IF(G$8&lt;&gt;0,VLOOKUP(G$6,'District Data'!B$3:BK$609,51,FALSE),"")</f>
        <v/>
      </c>
      <c r="H64" s="51" t="str">
        <f>IF(H$8&lt;&gt;0,VLOOKUP(H$6,'District Data'!B$3:BK$609,51,FALSE),"")</f>
        <v/>
      </c>
      <c r="I64" s="52" t="str">
        <f>IF(I$8&lt;&gt;0,VLOOKUP(I$6,'District Data'!B$3:BK$609,51,FALSE),"")</f>
        <v/>
      </c>
    </row>
    <row r="65" spans="1:9" x14ac:dyDescent="0.25">
      <c r="A65" s="35"/>
      <c r="B65" s="50">
        <v>51</v>
      </c>
      <c r="C65" s="37" t="s">
        <v>741</v>
      </c>
      <c r="D65" s="41" t="str">
        <f>IF(D$5&lt;&gt;0,VLOOKUP(D$6,'District Data'!B$3:BK$609,52,FALSE),"")</f>
        <v/>
      </c>
      <c r="E65" s="42" t="str">
        <f>IF(D$5&lt;&gt;0,VLOOKUP(D$6,'Similar District Data'!B$2:BK$609,52,FALSE),"")</f>
        <v/>
      </c>
      <c r="F65" s="41" t="str">
        <f>IF(D$5&lt;&gt;0, 'Statewide Data'!B51, "")</f>
        <v/>
      </c>
      <c r="G65" s="42" t="str">
        <f>IF(G$8&lt;&gt;0,VLOOKUP(G$6,'District Data'!B$3:BK$609,52,FALSE),"")</f>
        <v/>
      </c>
      <c r="H65" s="41" t="str">
        <f>IF(H$8&lt;&gt;0,VLOOKUP(H$6,'District Data'!B$3:BK$609,52,FALSE),"")</f>
        <v/>
      </c>
      <c r="I65" s="42" t="str">
        <f>IF(I$8&lt;&gt;0,VLOOKUP(I$6,'District Data'!B$3:BK$609,52,FALSE),"")</f>
        <v/>
      </c>
    </row>
    <row r="66" spans="1:9" x14ac:dyDescent="0.25">
      <c r="A66" s="35" t="s">
        <v>620</v>
      </c>
      <c r="B66" s="50">
        <v>52</v>
      </c>
      <c r="C66" s="37" t="s">
        <v>742</v>
      </c>
      <c r="D66" s="51" t="str">
        <f>IF(D$5&lt;&gt;0,VLOOKUP(D$6,'District Data'!B$3:BK$609,53,FALSE),"")</f>
        <v/>
      </c>
      <c r="E66" s="52" t="str">
        <f>IF(D$5&lt;&gt;0,VLOOKUP(D$6,'Similar District Data'!B$2:BK$609,53,FALSE),"")</f>
        <v/>
      </c>
      <c r="F66" s="51" t="str">
        <f>IF(D$5&lt;&gt;0, 'Statewide Data'!B52, "")</f>
        <v/>
      </c>
      <c r="G66" s="52" t="str">
        <f>IF(G$8&lt;&gt;0,VLOOKUP(G$6,'District Data'!B$3:BK$609,53,FALSE),"")</f>
        <v/>
      </c>
      <c r="H66" s="51" t="str">
        <f>IF(H$8&lt;&gt;0,VLOOKUP(H$6,'District Data'!B$3:BK$609,53,FALSE),"")</f>
        <v/>
      </c>
      <c r="I66" s="52" t="str">
        <f>IF(I$8&lt;&gt;0,VLOOKUP(I$6,'District Data'!B$3:BK$609,53,FALSE),"")</f>
        <v/>
      </c>
    </row>
    <row r="67" spans="1:9" x14ac:dyDescent="0.25">
      <c r="A67" s="35" t="s">
        <v>620</v>
      </c>
      <c r="B67" s="50">
        <v>53</v>
      </c>
      <c r="C67" s="37" t="s">
        <v>743</v>
      </c>
      <c r="D67" s="41" t="str">
        <f>IF(D$5&lt;&gt;0,VLOOKUP(D$6,'District Data'!B$3:BK$609,54,FALSE),"")</f>
        <v/>
      </c>
      <c r="E67" s="42" t="str">
        <f>IF(D$5&lt;&gt;0,VLOOKUP(D$6,'Similar District Data'!B$2:BK$609,54,FALSE),"")</f>
        <v/>
      </c>
      <c r="F67" s="41" t="str">
        <f>IF(D$5&lt;&gt;0, 'Statewide Data'!B53, "")</f>
        <v/>
      </c>
      <c r="G67" s="42" t="str">
        <f>IF(G$8&lt;&gt;0,VLOOKUP(G$6,'District Data'!B$3:BK$609,54,FALSE),"")</f>
        <v/>
      </c>
      <c r="H67" s="41" t="str">
        <f>IF(H$8&lt;&gt;0,VLOOKUP(H$6,'District Data'!B$3:BK$609,54,FALSE),"")</f>
        <v/>
      </c>
      <c r="I67" s="42" t="str">
        <f>IF(I$8&lt;&gt;0,VLOOKUP(I$6,'District Data'!B$3:BK$609,54,FALSE),"")</f>
        <v/>
      </c>
    </row>
    <row r="68" spans="1:9" x14ac:dyDescent="0.25">
      <c r="A68" s="35" t="s">
        <v>620</v>
      </c>
      <c r="B68" s="50">
        <v>54</v>
      </c>
      <c r="C68" s="37" t="s">
        <v>744</v>
      </c>
      <c r="D68" s="51" t="str">
        <f>IF(D$5&lt;&gt;0,VLOOKUP(D$6,'District Data'!B$3:BK$609,55,FALSE),"")</f>
        <v/>
      </c>
      <c r="E68" s="52" t="str">
        <f>IF(D$5&lt;&gt;0,VLOOKUP(D$6,'Similar District Data'!B$2:BK$609,55,FALSE),"")</f>
        <v/>
      </c>
      <c r="F68" s="51" t="str">
        <f>IF(D$5&lt;&gt;0, 'Statewide Data'!B54, "")</f>
        <v/>
      </c>
      <c r="G68" s="52" t="str">
        <f>IF(G$8&lt;&gt;0,VLOOKUP(G$6,'District Data'!B$3:BK$609,55,FALSE),"")</f>
        <v/>
      </c>
      <c r="H68" s="51" t="str">
        <f>IF(H$8&lt;&gt;0,VLOOKUP(H$6,'District Data'!B$3:BK$609,55,FALSE),"")</f>
        <v/>
      </c>
      <c r="I68" s="52" t="str">
        <f>IF(I$8&lt;&gt;0,VLOOKUP(I$6,'District Data'!B$3:BK$609,55,FALSE),"")</f>
        <v/>
      </c>
    </row>
    <row r="69" spans="1:9" x14ac:dyDescent="0.25">
      <c r="A69" s="35" t="s">
        <v>620</v>
      </c>
      <c r="B69" s="50">
        <v>55</v>
      </c>
      <c r="C69" s="37" t="s">
        <v>745</v>
      </c>
      <c r="D69" s="51" t="str">
        <f>IF(D$5&lt;&gt;0,VLOOKUP(D$6,'District Data'!B$3:BK$609,56,FALSE),"")</f>
        <v/>
      </c>
      <c r="E69" s="52" t="str">
        <f>IF(D$5&lt;&gt;0,VLOOKUP(D$6,'Similar District Data'!B$2:BK$609,56,FALSE),"")</f>
        <v/>
      </c>
      <c r="F69" s="51" t="str">
        <f>IF(D$5&lt;&gt;0, 'Statewide Data'!B55, "")</f>
        <v/>
      </c>
      <c r="G69" s="52" t="str">
        <f>IF(G$8&lt;&gt;0,VLOOKUP(G$6,'District Data'!B$3:BK$609,56,FALSE),"")</f>
        <v/>
      </c>
      <c r="H69" s="51" t="str">
        <f>IF(H$8&lt;&gt;0,VLOOKUP(H$6,'District Data'!B$3:BK$609,56,FALSE),"")</f>
        <v/>
      </c>
      <c r="I69" s="52" t="str">
        <f>IF(I$8&lt;&gt;0,VLOOKUP(I$6,'District Data'!B$3:BK$609,56,FALSE),"")</f>
        <v/>
      </c>
    </row>
    <row r="70" spans="1:9" x14ac:dyDescent="0.25">
      <c r="A70" s="45" t="s">
        <v>620</v>
      </c>
      <c r="B70" s="53">
        <v>56</v>
      </c>
      <c r="C70" s="47" t="s">
        <v>746</v>
      </c>
      <c r="D70" s="48" t="str">
        <f>IF(D$5&lt;&gt;0,VLOOKUP(D$6,'District Data'!B$3:BK$609,57,FALSE),"")</f>
        <v/>
      </c>
      <c r="E70" s="49" t="str">
        <f>IF(D$5&lt;&gt;0,VLOOKUP(D$6,'Similar District Data'!B$2:BK$609,57,FALSE),"")</f>
        <v/>
      </c>
      <c r="F70" s="48" t="str">
        <f>IF(D$5&lt;&gt;0, 'Statewide Data'!B56, "")</f>
        <v/>
      </c>
      <c r="G70" s="49" t="str">
        <f>IF(G$8&lt;&gt;0,VLOOKUP(G$6,'District Data'!B$3:BK$609,57,FALSE),"")</f>
        <v/>
      </c>
      <c r="H70" s="48" t="str">
        <f>IF(H$8&lt;&gt;0,VLOOKUP(H$6,'District Data'!B$3:BK$609,57,FALSE),"")</f>
        <v/>
      </c>
      <c r="I70" s="49" t="str">
        <f>IF(I$8&lt;&gt;0,VLOOKUP(I$6,'District Data'!B$3:BK$609,57,FALSE),"")</f>
        <v/>
      </c>
    </row>
    <row r="71" spans="1:9" x14ac:dyDescent="0.25">
      <c r="A71" s="35" t="s">
        <v>627</v>
      </c>
      <c r="B71" s="36"/>
      <c r="C71" s="37"/>
      <c r="D71" s="38" t="s">
        <v>622</v>
      </c>
      <c r="E71" s="39" t="s">
        <v>622</v>
      </c>
      <c r="F71" s="38" t="s">
        <v>622</v>
      </c>
      <c r="G71" s="40" t="s">
        <v>622</v>
      </c>
      <c r="H71" s="38" t="s">
        <v>622</v>
      </c>
      <c r="I71" s="40" t="s">
        <v>622</v>
      </c>
    </row>
    <row r="72" spans="1:9" x14ac:dyDescent="0.25">
      <c r="A72" s="35" t="s">
        <v>620</v>
      </c>
      <c r="B72" s="50">
        <v>57</v>
      </c>
      <c r="C72" s="37" t="s">
        <v>747</v>
      </c>
      <c r="D72" s="41" t="str">
        <f>IF(D$5&lt;&gt;0,VLOOKUP(D$6,'District Data'!B$3:BK$609,58,FALSE),"")</f>
        <v/>
      </c>
      <c r="E72" s="42" t="str">
        <f>IF(D$5&lt;&gt;0,VLOOKUP(D$6,'Similar District Data'!B$2:BK$609,58,FALSE),"")</f>
        <v/>
      </c>
      <c r="F72" s="41" t="str">
        <f>IF(D$5&lt;&gt;0, 'Statewide Data'!B57, "")</f>
        <v/>
      </c>
      <c r="G72" s="42" t="str">
        <f>IF(G$8&lt;&gt;0,VLOOKUP(G$6,'District Data'!B$3:BK$609,58,FALSE),"")</f>
        <v/>
      </c>
      <c r="H72" s="41" t="str">
        <f>IF(H$8&lt;&gt;0,VLOOKUP(H$6,'District Data'!B$3:BK$609,58,FALSE),"")</f>
        <v/>
      </c>
      <c r="I72" s="42" t="str">
        <f>IF(I$8&lt;&gt;0,VLOOKUP(I$6,'District Data'!B$3:BK$609,58,FALSE),"")</f>
        <v/>
      </c>
    </row>
    <row r="73" spans="1:9" x14ac:dyDescent="0.25">
      <c r="A73" s="35" t="s">
        <v>620</v>
      </c>
      <c r="B73" s="50">
        <v>58</v>
      </c>
      <c r="C73" s="37" t="s">
        <v>748</v>
      </c>
      <c r="D73" s="41" t="str">
        <f>IF(D$5&lt;&gt;0,VLOOKUP(D$6,'District Data'!B$3:BK$609,59,FALSE),"")</f>
        <v/>
      </c>
      <c r="E73" s="42" t="str">
        <f>IF(D$5&lt;&gt;0,VLOOKUP(D$6,'Similar District Data'!B$2:BK$609,59,FALSE),"")</f>
        <v/>
      </c>
      <c r="F73" s="41" t="str">
        <f>IF(D$5&lt;&gt;0, 'Statewide Data'!B58, "")</f>
        <v/>
      </c>
      <c r="G73" s="42" t="str">
        <f>IF(G$8&lt;&gt;0,VLOOKUP(G$6,'District Data'!B$3:BK$609,59,FALSE),"")</f>
        <v/>
      </c>
      <c r="H73" s="41" t="str">
        <f>IF(H$8&lt;&gt;0,VLOOKUP(H$6,'District Data'!B$3:BK$609,59,FALSE),"")</f>
        <v/>
      </c>
      <c r="I73" s="42" t="str">
        <f>IF(I$8&lt;&gt;0,VLOOKUP(I$6,'District Data'!B$3:BK$609,59,FALSE),"")</f>
        <v/>
      </c>
    </row>
    <row r="74" spans="1:9" x14ac:dyDescent="0.25">
      <c r="A74" s="35" t="s">
        <v>620</v>
      </c>
      <c r="B74" s="50">
        <v>59</v>
      </c>
      <c r="C74" s="37" t="s">
        <v>749</v>
      </c>
      <c r="D74" s="41" t="str">
        <f>IF(D$5&lt;&gt;0,VLOOKUP(D$6,'District Data'!B$3:BK$609,60,FALSE),"")</f>
        <v/>
      </c>
      <c r="E74" s="42" t="str">
        <f>IF(D$5&lt;&gt;0,VLOOKUP(D$6,'Similar District Data'!B$2:BK$609,60,FALSE),"")</f>
        <v/>
      </c>
      <c r="F74" s="41" t="str">
        <f>IF(D$5&lt;&gt;0, 'Statewide Data'!B59, "")</f>
        <v/>
      </c>
      <c r="G74" s="42" t="str">
        <f>IF(G$8&lt;&gt;0,VLOOKUP(G$6,'District Data'!B$3:BK$609,60,FALSE),"")</f>
        <v/>
      </c>
      <c r="H74" s="41" t="str">
        <f>IF(H$8&lt;&gt;0,VLOOKUP(H$6,'District Data'!B$3:BK$609,60,FALSE),"")</f>
        <v/>
      </c>
      <c r="I74" s="42" t="str">
        <f>IF(I$8&lt;&gt;0,VLOOKUP(I$6,'District Data'!B$3:BK$609,60,FALSE),"")</f>
        <v/>
      </c>
    </row>
    <row r="75" spans="1:9" x14ac:dyDescent="0.25">
      <c r="A75" s="35" t="s">
        <v>620</v>
      </c>
      <c r="B75" s="50">
        <v>60</v>
      </c>
      <c r="C75" s="37" t="s">
        <v>750</v>
      </c>
      <c r="D75" s="41" t="str">
        <f>IF(D$5&lt;&gt;0,VLOOKUP(D$6,'District Data'!B$3:BK$609,61,FALSE),"")</f>
        <v/>
      </c>
      <c r="E75" s="42" t="str">
        <f>IF(D$5&lt;&gt;0,VLOOKUP(D$6,'Similar District Data'!B$2:BK$609,61,FALSE),"")</f>
        <v/>
      </c>
      <c r="F75" s="41" t="str">
        <f>IF(D$5&lt;&gt;0, 'Statewide Data'!B60, "")</f>
        <v/>
      </c>
      <c r="G75" s="42" t="str">
        <f>IF(G$8&lt;&gt;0,VLOOKUP(G$6,'District Data'!B$3:BK$609,61,FALSE),"")</f>
        <v/>
      </c>
      <c r="H75" s="41" t="str">
        <f>IF(H$8&lt;&gt;0,VLOOKUP(H$6,'District Data'!B$3:BK$609,61,FALSE),"")</f>
        <v/>
      </c>
      <c r="I75" s="42" t="str">
        <f>IF(I$8&lt;&gt;0,VLOOKUP(I$6,'District Data'!B$3:BK$609,61,FALSE),"")</f>
        <v/>
      </c>
    </row>
    <row r="76" spans="1:9" x14ac:dyDescent="0.25">
      <c r="A76" s="47"/>
      <c r="B76" s="53">
        <v>61</v>
      </c>
      <c r="C76" s="47" t="s">
        <v>751</v>
      </c>
      <c r="D76" s="48" t="str">
        <f>IF(D$5&lt;&gt;0,VLOOKUP(D$6,'District Data'!B$3:BK$609,62,FALSE),"")</f>
        <v/>
      </c>
      <c r="E76" s="49" t="str">
        <f>IF(D$5&lt;&gt;0,VLOOKUP(D$6,'Similar District Data'!B$2:BK$609,62,FALSE),"")</f>
        <v/>
      </c>
      <c r="F76" s="48" t="str">
        <f>IF(D$5&lt;&gt;0, 'Statewide Data'!B61, "")</f>
        <v/>
      </c>
      <c r="G76" s="49" t="str">
        <f>IF(G$8&lt;&gt;0,VLOOKUP(G$6,'District Data'!B$3:BK$609,62,FALSE),"")</f>
        <v/>
      </c>
      <c r="H76" s="48" t="str">
        <f>IF(H$8&lt;&gt;0,VLOOKUP(H$6,'District Data'!B$3:BK$609,62,FALSE),"")</f>
        <v/>
      </c>
      <c r="I76" s="49" t="str">
        <f>IF(I$8&lt;&gt;0,VLOOKUP(I$6,'District Data'!B$3:BK$609,62,FALSE),"")</f>
        <v/>
      </c>
    </row>
  </sheetData>
  <mergeCells count="5">
    <mergeCell ref="D6:F6"/>
    <mergeCell ref="A1:I1"/>
    <mergeCell ref="A2:I2"/>
    <mergeCell ref="A4:I4"/>
    <mergeCell ref="D5:F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Names!$A$2:$A$609</xm:f>
          </x14:formula1>
          <xm:sqref>D5:F5 G8:I8</xm:sqref>
        </x14:dataValidation>
        <x14:dataValidation type="list" allowBlank="1" showInputMessage="1" showErrorMessage="1">
          <x14:formula1>
            <xm:f>'V:\[DISTRICT_PROFILE_REPORT_FY14.XLSX]District Data'!#REF!</xm:f>
          </x14:formula1>
          <xm:sqref>G5:I5 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9"/>
  <sheetViews>
    <sheetView workbookViewId="0">
      <selection activeCell="Z589" sqref="Z589"/>
    </sheetView>
  </sheetViews>
  <sheetFormatPr defaultRowHeight="15" x14ac:dyDescent="0.25"/>
  <cols>
    <col min="1" max="1" width="39.28515625" bestFit="1" customWidth="1"/>
    <col min="2" max="2" width="7" bestFit="1" customWidth="1"/>
    <col min="3" max="3" width="4" bestFit="1" customWidth="1"/>
    <col min="4" max="4" width="8.140625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4" bestFit="1" customWidth="1"/>
    <col min="34" max="34" width="9.140625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4" max="44" width="9.140625" bestFit="1" customWidth="1"/>
    <col min="45" max="46" width="8.140625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7" width="9.140625" bestFit="1" customWidth="1"/>
    <col min="58" max="58" width="8" bestFit="1" customWidth="1"/>
    <col min="59" max="63" width="7" bestFit="1" customWidth="1"/>
  </cols>
  <sheetData>
    <row r="1" spans="1:63" ht="217.5" x14ac:dyDescent="0.25">
      <c r="A1" s="2" t="s">
        <v>0</v>
      </c>
      <c r="B1" s="3" t="s">
        <v>1</v>
      </c>
      <c r="C1" s="4" t="s">
        <v>632</v>
      </c>
      <c r="D1" s="5" t="s">
        <v>633</v>
      </c>
      <c r="E1" s="5" t="s">
        <v>634</v>
      </c>
      <c r="F1" s="5" t="s">
        <v>635</v>
      </c>
      <c r="G1" s="6" t="s">
        <v>636</v>
      </c>
      <c r="H1" s="6" t="s">
        <v>637</v>
      </c>
      <c r="I1" s="6" t="s">
        <v>638</v>
      </c>
      <c r="J1" s="6" t="s">
        <v>639</v>
      </c>
      <c r="K1" s="6" t="s">
        <v>640</v>
      </c>
      <c r="L1" s="6" t="s">
        <v>641</v>
      </c>
      <c r="M1" s="6" t="s">
        <v>642</v>
      </c>
      <c r="N1" s="6" t="s">
        <v>643</v>
      </c>
      <c r="O1" s="6" t="s">
        <v>644</v>
      </c>
      <c r="P1" s="6" t="s">
        <v>645</v>
      </c>
      <c r="Q1" s="7" t="s">
        <v>646</v>
      </c>
      <c r="R1" s="6" t="s">
        <v>647</v>
      </c>
      <c r="S1" s="6" t="s">
        <v>648</v>
      </c>
      <c r="T1" s="6" t="s">
        <v>649</v>
      </c>
      <c r="U1" s="5" t="s">
        <v>650</v>
      </c>
      <c r="V1" s="7" t="s">
        <v>651</v>
      </c>
      <c r="W1" s="8" t="s">
        <v>652</v>
      </c>
      <c r="X1" s="7" t="s">
        <v>653</v>
      </c>
      <c r="Y1" s="6" t="s">
        <v>654</v>
      </c>
      <c r="Z1" s="6" t="s">
        <v>655</v>
      </c>
      <c r="AA1" s="6" t="s">
        <v>656</v>
      </c>
      <c r="AB1" s="6" t="s">
        <v>657</v>
      </c>
      <c r="AC1" s="7" t="s">
        <v>658</v>
      </c>
      <c r="AD1" s="7" t="s">
        <v>659</v>
      </c>
      <c r="AE1" s="7" t="s">
        <v>660</v>
      </c>
      <c r="AF1" s="7" t="s">
        <v>661</v>
      </c>
      <c r="AG1" s="9" t="s">
        <v>662</v>
      </c>
      <c r="AH1" s="10" t="s">
        <v>663</v>
      </c>
      <c r="AI1" s="10" t="s">
        <v>664</v>
      </c>
      <c r="AJ1" s="8" t="s">
        <v>665</v>
      </c>
      <c r="AK1" s="8" t="s">
        <v>666</v>
      </c>
      <c r="AL1" s="8" t="s">
        <v>667</v>
      </c>
      <c r="AM1" s="8" t="s">
        <v>2</v>
      </c>
      <c r="AN1" s="7" t="s">
        <v>668</v>
      </c>
      <c r="AO1" s="11" t="s">
        <v>669</v>
      </c>
      <c r="AP1" s="7" t="s">
        <v>670</v>
      </c>
      <c r="AQ1" s="7" t="s">
        <v>671</v>
      </c>
      <c r="AR1" s="7" t="s">
        <v>672</v>
      </c>
      <c r="AS1" s="7" t="s">
        <v>673</v>
      </c>
      <c r="AT1" s="7" t="s">
        <v>674</v>
      </c>
      <c r="AU1" s="7" t="s">
        <v>675</v>
      </c>
      <c r="AV1" s="7" t="s">
        <v>676</v>
      </c>
      <c r="AW1" s="6" t="s">
        <v>677</v>
      </c>
      <c r="AX1" s="7" t="s">
        <v>678</v>
      </c>
      <c r="AY1" s="6" t="s">
        <v>679</v>
      </c>
      <c r="AZ1" s="7" t="s">
        <v>680</v>
      </c>
      <c r="BA1" s="6" t="s">
        <v>681</v>
      </c>
      <c r="BB1" s="7" t="s">
        <v>682</v>
      </c>
      <c r="BC1" s="6" t="s">
        <v>683</v>
      </c>
      <c r="BD1" s="7" t="s">
        <v>684</v>
      </c>
      <c r="BE1" s="7" t="s">
        <v>685</v>
      </c>
      <c r="BF1" s="6" t="s">
        <v>686</v>
      </c>
      <c r="BG1" s="6" t="s">
        <v>687</v>
      </c>
      <c r="BH1" s="6" t="s">
        <v>688</v>
      </c>
      <c r="BI1" s="6" t="s">
        <v>689</v>
      </c>
      <c r="BJ1" s="6" t="s">
        <v>690</v>
      </c>
      <c r="BK1" s="6" t="s">
        <v>691</v>
      </c>
    </row>
    <row r="2" spans="1:63" x14ac:dyDescent="0.25">
      <c r="A2" s="2"/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5"/>
      <c r="V2" s="7"/>
      <c r="W2" s="8"/>
      <c r="X2" s="7"/>
      <c r="Y2" s="6"/>
      <c r="Z2" s="6"/>
      <c r="AA2" s="6"/>
      <c r="AB2" s="6"/>
      <c r="AC2" s="7"/>
      <c r="AD2" s="7"/>
      <c r="AE2" s="7"/>
      <c r="AF2" s="7"/>
      <c r="AG2" s="9"/>
      <c r="AH2" s="10"/>
      <c r="AI2" s="10"/>
      <c r="AJ2" s="8"/>
      <c r="AK2" s="8"/>
      <c r="AL2" s="8"/>
      <c r="AM2" s="8"/>
      <c r="AN2" s="7"/>
      <c r="AO2" s="11"/>
      <c r="AP2" s="7"/>
      <c r="AQ2" s="7"/>
      <c r="AR2" s="7"/>
      <c r="AS2" s="7"/>
      <c r="AT2" s="7"/>
      <c r="AU2" s="7"/>
      <c r="AV2" s="7"/>
      <c r="AW2" s="6"/>
      <c r="AX2" s="7"/>
      <c r="AY2" s="6"/>
      <c r="AZ2" s="7"/>
      <c r="BA2" s="6"/>
      <c r="BB2" s="7"/>
      <c r="BC2" s="6"/>
      <c r="BD2" s="7"/>
      <c r="BE2" s="7"/>
      <c r="BF2" s="6"/>
      <c r="BG2" s="6"/>
      <c r="BH2" s="6"/>
      <c r="BI2" s="6"/>
      <c r="BJ2" s="6"/>
      <c r="BK2" s="6"/>
    </row>
    <row r="3" spans="1:63" x14ac:dyDescent="0.25">
      <c r="A3" t="s">
        <v>3</v>
      </c>
      <c r="B3">
        <v>45187</v>
      </c>
      <c r="C3">
        <v>43</v>
      </c>
      <c r="D3">
        <v>20.100000000000001</v>
      </c>
      <c r="E3">
        <v>864.15</v>
      </c>
      <c r="F3">
        <v>838.26</v>
      </c>
      <c r="G3">
        <v>9.7000000000000003E-3</v>
      </c>
      <c r="H3">
        <v>0</v>
      </c>
      <c r="I3">
        <v>2.0299999999999999E-2</v>
      </c>
      <c r="J3">
        <v>7.1999999999999998E-3</v>
      </c>
      <c r="K3">
        <v>2.5100000000000001E-2</v>
      </c>
      <c r="L3">
        <v>0.91439999999999999</v>
      </c>
      <c r="M3">
        <v>2.3300000000000001E-2</v>
      </c>
      <c r="N3">
        <v>0.36230000000000001</v>
      </c>
      <c r="O3">
        <v>6.7000000000000002E-3</v>
      </c>
      <c r="P3">
        <v>0.1207</v>
      </c>
      <c r="Q3" s="1">
        <v>58670.14</v>
      </c>
      <c r="R3">
        <v>0.21049999999999999</v>
      </c>
      <c r="S3">
        <v>0.2281</v>
      </c>
      <c r="T3">
        <v>0.56140000000000001</v>
      </c>
      <c r="U3">
        <v>10.7</v>
      </c>
      <c r="V3" s="1">
        <v>61634.99</v>
      </c>
      <c r="W3">
        <v>77.56</v>
      </c>
      <c r="X3" s="1">
        <v>128248.68</v>
      </c>
      <c r="Y3">
        <v>0.83479999999999999</v>
      </c>
      <c r="Z3">
        <v>0.12520000000000001</v>
      </c>
      <c r="AA3">
        <v>0.04</v>
      </c>
      <c r="AB3">
        <v>0.16520000000000001</v>
      </c>
      <c r="AC3">
        <v>128.25</v>
      </c>
      <c r="AD3" s="1">
        <v>2885</v>
      </c>
      <c r="AE3">
        <v>447.95</v>
      </c>
      <c r="AF3" s="1">
        <v>125489.09</v>
      </c>
      <c r="AG3">
        <v>188</v>
      </c>
      <c r="AH3" s="1">
        <v>33259</v>
      </c>
      <c r="AI3" s="1">
        <v>53148</v>
      </c>
      <c r="AJ3">
        <v>38.5</v>
      </c>
      <c r="AK3">
        <v>21.81</v>
      </c>
      <c r="AL3">
        <v>21.95</v>
      </c>
      <c r="AM3">
        <v>5.9</v>
      </c>
      <c r="AN3" s="1">
        <v>2356.08</v>
      </c>
      <c r="AO3">
        <v>1.4568000000000001</v>
      </c>
      <c r="AP3" s="1">
        <v>1622.46</v>
      </c>
      <c r="AQ3" s="1">
        <v>2121.0700000000002</v>
      </c>
      <c r="AR3" s="1">
        <v>7258.73</v>
      </c>
      <c r="AS3">
        <v>579.76</v>
      </c>
      <c r="AT3">
        <v>224.79</v>
      </c>
      <c r="AU3" s="1">
        <v>11806.79</v>
      </c>
      <c r="AV3" s="1">
        <v>6695.1</v>
      </c>
      <c r="AW3">
        <v>0.49280000000000002</v>
      </c>
      <c r="AX3" s="1">
        <v>4934.9799999999996</v>
      </c>
      <c r="AY3">
        <v>0.36320000000000002</v>
      </c>
      <c r="AZ3" s="1">
        <v>1252</v>
      </c>
      <c r="BA3">
        <v>9.2100000000000001E-2</v>
      </c>
      <c r="BB3">
        <v>704.79</v>
      </c>
      <c r="BC3">
        <v>5.1900000000000002E-2</v>
      </c>
      <c r="BD3" s="1">
        <v>13586.86</v>
      </c>
      <c r="BE3" s="1">
        <v>6366.6</v>
      </c>
      <c r="BF3">
        <v>1.9646999999999999</v>
      </c>
      <c r="BG3">
        <v>0.53990000000000005</v>
      </c>
      <c r="BH3">
        <v>0.23100000000000001</v>
      </c>
      <c r="BI3">
        <v>0.1464</v>
      </c>
      <c r="BJ3">
        <v>1.7500000000000002E-2</v>
      </c>
      <c r="BK3">
        <v>6.5199999999999994E-2</v>
      </c>
    </row>
    <row r="4" spans="1:63" x14ac:dyDescent="0.25">
      <c r="A4" t="s">
        <v>5</v>
      </c>
      <c r="B4">
        <v>49494</v>
      </c>
      <c r="C4">
        <v>128</v>
      </c>
      <c r="D4">
        <v>9.81</v>
      </c>
      <c r="E4" s="1">
        <v>1255.54</v>
      </c>
      <c r="F4" s="1">
        <v>1191.54</v>
      </c>
      <c r="G4">
        <v>8.9999999999999998E-4</v>
      </c>
      <c r="H4">
        <v>0</v>
      </c>
      <c r="I4">
        <v>1.06E-2</v>
      </c>
      <c r="J4">
        <v>0</v>
      </c>
      <c r="K4">
        <v>1.38E-2</v>
      </c>
      <c r="L4">
        <v>0.93289999999999995</v>
      </c>
      <c r="M4">
        <v>4.1799999999999997E-2</v>
      </c>
      <c r="N4">
        <v>0.43</v>
      </c>
      <c r="O4">
        <v>6.9999999999999999E-4</v>
      </c>
      <c r="P4">
        <v>0.1326</v>
      </c>
      <c r="Q4" s="1">
        <v>54977.440000000002</v>
      </c>
      <c r="R4">
        <v>0.21249999999999999</v>
      </c>
      <c r="S4">
        <v>0.26250000000000001</v>
      </c>
      <c r="T4">
        <v>0.52500000000000002</v>
      </c>
      <c r="U4">
        <v>11.14</v>
      </c>
      <c r="V4" s="1">
        <v>71456.53</v>
      </c>
      <c r="W4">
        <v>107.1</v>
      </c>
      <c r="X4" s="1">
        <v>127072.23</v>
      </c>
      <c r="Y4">
        <v>0.81559999999999999</v>
      </c>
      <c r="Z4">
        <v>2.5999999999999999E-2</v>
      </c>
      <c r="AA4">
        <v>0.15840000000000001</v>
      </c>
      <c r="AB4">
        <v>0.18440000000000001</v>
      </c>
      <c r="AC4">
        <v>127.07</v>
      </c>
      <c r="AD4" s="1">
        <v>3174.73</v>
      </c>
      <c r="AE4">
        <v>308.94</v>
      </c>
      <c r="AF4" s="1">
        <v>113367.75</v>
      </c>
      <c r="AG4">
        <v>144</v>
      </c>
      <c r="AH4" s="1">
        <v>34695</v>
      </c>
      <c r="AI4" s="1">
        <v>51053</v>
      </c>
      <c r="AJ4">
        <v>38</v>
      </c>
      <c r="AK4">
        <v>22.36</v>
      </c>
      <c r="AL4">
        <v>27.88</v>
      </c>
      <c r="AM4">
        <v>4.0999999999999996</v>
      </c>
      <c r="AN4">
        <v>18.91</v>
      </c>
      <c r="AO4">
        <v>0.85860000000000003</v>
      </c>
      <c r="AP4" s="1">
        <v>1399.46</v>
      </c>
      <c r="AQ4" s="1">
        <v>1918.91</v>
      </c>
      <c r="AR4" s="1">
        <v>5571.17</v>
      </c>
      <c r="AS4">
        <v>302.27</v>
      </c>
      <c r="AT4">
        <v>176.72</v>
      </c>
      <c r="AU4" s="1">
        <v>9368.52</v>
      </c>
      <c r="AV4" s="1">
        <v>7734.4</v>
      </c>
      <c r="AW4">
        <v>0.64239999999999997</v>
      </c>
      <c r="AX4" s="1">
        <v>2683.84</v>
      </c>
      <c r="AY4">
        <v>0.22289999999999999</v>
      </c>
      <c r="AZ4">
        <v>919.61</v>
      </c>
      <c r="BA4">
        <v>7.6399999999999996E-2</v>
      </c>
      <c r="BB4">
        <v>702.76</v>
      </c>
      <c r="BC4">
        <v>5.8400000000000001E-2</v>
      </c>
      <c r="BD4" s="1">
        <v>12040.61</v>
      </c>
      <c r="BE4" s="1">
        <v>6617.51</v>
      </c>
      <c r="BF4">
        <v>2.6497000000000002</v>
      </c>
      <c r="BG4">
        <v>0.52810000000000001</v>
      </c>
      <c r="BH4">
        <v>0.24</v>
      </c>
      <c r="BI4">
        <v>0.1862</v>
      </c>
      <c r="BJ4">
        <v>3.2800000000000003E-2</v>
      </c>
      <c r="BK4">
        <v>1.29E-2</v>
      </c>
    </row>
    <row r="5" spans="1:63" x14ac:dyDescent="0.25">
      <c r="A5" t="s">
        <v>6</v>
      </c>
      <c r="B5">
        <v>43489</v>
      </c>
      <c r="C5">
        <v>55</v>
      </c>
      <c r="D5">
        <v>477.79</v>
      </c>
      <c r="E5" s="1">
        <v>26278.47</v>
      </c>
      <c r="F5" s="1">
        <v>21180.55</v>
      </c>
      <c r="G5">
        <v>8.48E-2</v>
      </c>
      <c r="H5">
        <v>8.0000000000000004E-4</v>
      </c>
      <c r="I5">
        <v>0.4652</v>
      </c>
      <c r="J5">
        <v>5.9999999999999995E-4</v>
      </c>
      <c r="K5">
        <v>4.0500000000000001E-2</v>
      </c>
      <c r="L5">
        <v>0.32069999999999999</v>
      </c>
      <c r="M5">
        <v>8.7400000000000005E-2</v>
      </c>
      <c r="N5">
        <v>1</v>
      </c>
      <c r="O5">
        <v>8.43E-2</v>
      </c>
      <c r="P5">
        <v>0.19989999999999999</v>
      </c>
      <c r="Q5" s="1">
        <v>69489.69</v>
      </c>
      <c r="R5">
        <v>0.27750000000000002</v>
      </c>
      <c r="S5">
        <v>0.11260000000000001</v>
      </c>
      <c r="T5">
        <v>0.6099</v>
      </c>
      <c r="U5">
        <v>135</v>
      </c>
      <c r="V5" s="1">
        <v>103464.64</v>
      </c>
      <c r="W5">
        <v>194.31</v>
      </c>
      <c r="X5" s="1">
        <v>90215.98</v>
      </c>
      <c r="Y5">
        <v>0.67300000000000004</v>
      </c>
      <c r="Z5">
        <v>0.26729999999999998</v>
      </c>
      <c r="AA5">
        <v>5.9700000000000003E-2</v>
      </c>
      <c r="AB5">
        <v>0.32700000000000001</v>
      </c>
      <c r="AC5">
        <v>90.22</v>
      </c>
      <c r="AD5" s="1">
        <v>5060.3599999999997</v>
      </c>
      <c r="AE5">
        <v>556.46</v>
      </c>
      <c r="AF5" s="1">
        <v>80324.009999999995</v>
      </c>
      <c r="AG5">
        <v>53</v>
      </c>
      <c r="AH5" s="1">
        <v>26294</v>
      </c>
      <c r="AI5" s="1">
        <v>40265</v>
      </c>
      <c r="AJ5">
        <v>76</v>
      </c>
      <c r="AK5">
        <v>51.74</v>
      </c>
      <c r="AL5">
        <v>62.61</v>
      </c>
      <c r="AM5">
        <v>4.2</v>
      </c>
      <c r="AN5">
        <v>0</v>
      </c>
      <c r="AO5">
        <v>1.5056</v>
      </c>
      <c r="AP5" s="1">
        <v>2209.2199999999998</v>
      </c>
      <c r="AQ5" s="1">
        <v>2709.62</v>
      </c>
      <c r="AR5" s="1">
        <v>8292.9699999999993</v>
      </c>
      <c r="AS5" s="1">
        <v>1094.32</v>
      </c>
      <c r="AT5">
        <v>832.31</v>
      </c>
      <c r="AU5" s="1">
        <v>15138.44</v>
      </c>
      <c r="AV5" s="1">
        <v>10498.35</v>
      </c>
      <c r="AW5">
        <v>0.56130000000000002</v>
      </c>
      <c r="AX5" s="1">
        <v>5374.11</v>
      </c>
      <c r="AY5">
        <v>0.2873</v>
      </c>
      <c r="AZ5">
        <v>977.6</v>
      </c>
      <c r="BA5">
        <v>5.2299999999999999E-2</v>
      </c>
      <c r="BB5" s="1">
        <v>1855.19</v>
      </c>
      <c r="BC5">
        <v>9.9199999999999997E-2</v>
      </c>
      <c r="BD5" s="1">
        <v>18705.25</v>
      </c>
      <c r="BE5" s="1">
        <v>6095.47</v>
      </c>
      <c r="BF5">
        <v>2.7665999999999999</v>
      </c>
      <c r="BG5">
        <v>0.51659999999999995</v>
      </c>
      <c r="BH5">
        <v>0.2104</v>
      </c>
      <c r="BI5">
        <v>0.23169999999999999</v>
      </c>
      <c r="BJ5">
        <v>2.8500000000000001E-2</v>
      </c>
      <c r="BK5">
        <v>1.2800000000000001E-2</v>
      </c>
    </row>
    <row r="6" spans="1:63" x14ac:dyDescent="0.25">
      <c r="A6" t="s">
        <v>7</v>
      </c>
      <c r="B6">
        <v>45906</v>
      </c>
      <c r="C6">
        <v>174</v>
      </c>
      <c r="D6">
        <v>8.91</v>
      </c>
      <c r="E6" s="1">
        <v>1549.54</v>
      </c>
      <c r="F6" s="1">
        <v>1479.94</v>
      </c>
      <c r="G6">
        <v>0</v>
      </c>
      <c r="H6">
        <v>0</v>
      </c>
      <c r="I6">
        <v>4.4999999999999997E-3</v>
      </c>
      <c r="J6">
        <v>6.9999999999999999E-4</v>
      </c>
      <c r="K6">
        <v>3.7000000000000002E-3</v>
      </c>
      <c r="L6">
        <v>0.97170000000000001</v>
      </c>
      <c r="M6">
        <v>1.9400000000000001E-2</v>
      </c>
      <c r="N6">
        <v>0.43369999999999997</v>
      </c>
      <c r="O6">
        <v>0</v>
      </c>
      <c r="P6">
        <v>0.17460000000000001</v>
      </c>
      <c r="Q6" s="1">
        <v>62764.08</v>
      </c>
      <c r="R6">
        <v>0.1226</v>
      </c>
      <c r="S6">
        <v>0.1981</v>
      </c>
      <c r="T6">
        <v>0.67920000000000003</v>
      </c>
      <c r="U6">
        <v>9</v>
      </c>
      <c r="V6" s="1">
        <v>79571.89</v>
      </c>
      <c r="W6">
        <v>166.18</v>
      </c>
      <c r="X6" s="1">
        <v>173308.15</v>
      </c>
      <c r="Y6">
        <v>0.65720000000000001</v>
      </c>
      <c r="Z6">
        <v>3.95E-2</v>
      </c>
      <c r="AA6">
        <v>0.30330000000000001</v>
      </c>
      <c r="AB6">
        <v>0.34279999999999999</v>
      </c>
      <c r="AC6">
        <v>173.31</v>
      </c>
      <c r="AD6" s="1">
        <v>4613.9399999999996</v>
      </c>
      <c r="AE6">
        <v>376.39</v>
      </c>
      <c r="AF6" s="1">
        <v>144661.85999999999</v>
      </c>
      <c r="AG6">
        <v>279</v>
      </c>
      <c r="AH6" s="1">
        <v>32946</v>
      </c>
      <c r="AI6" s="1">
        <v>52244</v>
      </c>
      <c r="AJ6">
        <v>37</v>
      </c>
      <c r="AK6">
        <v>22</v>
      </c>
      <c r="AL6">
        <v>23.8</v>
      </c>
      <c r="AM6">
        <v>3.9</v>
      </c>
      <c r="AN6">
        <v>0</v>
      </c>
      <c r="AO6">
        <v>0.73440000000000005</v>
      </c>
      <c r="AP6" s="1">
        <v>1451.03</v>
      </c>
      <c r="AQ6" s="1">
        <v>2203.04</v>
      </c>
      <c r="AR6" s="1">
        <v>6716.45</v>
      </c>
      <c r="AS6">
        <v>796.95</v>
      </c>
      <c r="AT6">
        <v>207.51</v>
      </c>
      <c r="AU6" s="1">
        <v>11374.98</v>
      </c>
      <c r="AV6" s="1">
        <v>7058.69</v>
      </c>
      <c r="AW6">
        <v>0.51549999999999996</v>
      </c>
      <c r="AX6" s="1">
        <v>3952.53</v>
      </c>
      <c r="AY6">
        <v>0.28870000000000001</v>
      </c>
      <c r="AZ6" s="1">
        <v>1594.4</v>
      </c>
      <c r="BA6">
        <v>0.1164</v>
      </c>
      <c r="BB6" s="1">
        <v>1086.6400000000001</v>
      </c>
      <c r="BC6">
        <v>7.9399999999999998E-2</v>
      </c>
      <c r="BD6" s="1">
        <v>13692.26</v>
      </c>
      <c r="BE6" s="1">
        <v>6292.64</v>
      </c>
      <c r="BF6">
        <v>1.9689000000000001</v>
      </c>
      <c r="BG6">
        <v>0.51190000000000002</v>
      </c>
      <c r="BH6">
        <v>0.20469999999999999</v>
      </c>
      <c r="BI6">
        <v>0.21940000000000001</v>
      </c>
      <c r="BJ6">
        <v>4.5900000000000003E-2</v>
      </c>
      <c r="BK6">
        <v>1.8100000000000002E-2</v>
      </c>
    </row>
    <row r="7" spans="1:63" x14ac:dyDescent="0.25">
      <c r="A7" t="s">
        <v>8</v>
      </c>
      <c r="B7">
        <v>45757</v>
      </c>
      <c r="C7">
        <v>73</v>
      </c>
      <c r="D7">
        <v>14.77</v>
      </c>
      <c r="E7" s="1">
        <v>1077.8599999999999</v>
      </c>
      <c r="F7" s="1">
        <v>1125.8800000000001</v>
      </c>
      <c r="G7">
        <v>8.9999999999999998E-4</v>
      </c>
      <c r="H7">
        <v>8.9999999999999998E-4</v>
      </c>
      <c r="I7">
        <v>1.06E-2</v>
      </c>
      <c r="J7">
        <v>8.9999999999999998E-4</v>
      </c>
      <c r="K7">
        <v>1.7899999999999999E-2</v>
      </c>
      <c r="L7">
        <v>0.95699999999999996</v>
      </c>
      <c r="M7">
        <v>1.18E-2</v>
      </c>
      <c r="N7">
        <v>0.29430000000000001</v>
      </c>
      <c r="O7">
        <v>1.8E-3</v>
      </c>
      <c r="P7">
        <v>0.1192</v>
      </c>
      <c r="Q7" s="1">
        <v>57691.199999999997</v>
      </c>
      <c r="R7">
        <v>0.26150000000000001</v>
      </c>
      <c r="S7">
        <v>0.13850000000000001</v>
      </c>
      <c r="T7">
        <v>0.6</v>
      </c>
      <c r="U7">
        <v>9</v>
      </c>
      <c r="V7" s="1">
        <v>69949.67</v>
      </c>
      <c r="W7">
        <v>116.01</v>
      </c>
      <c r="X7" s="1">
        <v>130456.11</v>
      </c>
      <c r="Y7">
        <v>0.91159999999999997</v>
      </c>
      <c r="Z7">
        <v>2.3199999999999998E-2</v>
      </c>
      <c r="AA7">
        <v>6.5199999999999994E-2</v>
      </c>
      <c r="AB7">
        <v>8.8400000000000006E-2</v>
      </c>
      <c r="AC7">
        <v>130.46</v>
      </c>
      <c r="AD7" s="1">
        <v>3198.73</v>
      </c>
      <c r="AE7">
        <v>451.78</v>
      </c>
      <c r="AF7" s="1">
        <v>124888.32000000001</v>
      </c>
      <c r="AG7">
        <v>185</v>
      </c>
      <c r="AH7" s="1">
        <v>37510</v>
      </c>
      <c r="AI7" s="1">
        <v>57980</v>
      </c>
      <c r="AJ7">
        <v>31.11</v>
      </c>
      <c r="AK7">
        <v>24.01</v>
      </c>
      <c r="AL7">
        <v>25.99</v>
      </c>
      <c r="AM7">
        <v>5.05</v>
      </c>
      <c r="AN7">
        <v>0</v>
      </c>
      <c r="AO7">
        <v>0.7429</v>
      </c>
      <c r="AP7" s="1">
        <v>1100.8499999999999</v>
      </c>
      <c r="AQ7" s="1">
        <v>1843.52</v>
      </c>
      <c r="AR7" s="1">
        <v>4838.16</v>
      </c>
      <c r="AS7">
        <v>709.59</v>
      </c>
      <c r="AT7">
        <v>429.77</v>
      </c>
      <c r="AU7" s="1">
        <v>8921.8700000000008</v>
      </c>
      <c r="AV7" s="1">
        <v>6332.56</v>
      </c>
      <c r="AW7">
        <v>0.57289999999999996</v>
      </c>
      <c r="AX7" s="1">
        <v>2474.75</v>
      </c>
      <c r="AY7">
        <v>0.22389999999999999</v>
      </c>
      <c r="AZ7" s="1">
        <v>1638.88</v>
      </c>
      <c r="BA7">
        <v>0.14829999999999999</v>
      </c>
      <c r="BB7">
        <v>606.52</v>
      </c>
      <c r="BC7">
        <v>5.4899999999999997E-2</v>
      </c>
      <c r="BD7" s="1">
        <v>11052.7</v>
      </c>
      <c r="BE7" s="1">
        <v>6055.51</v>
      </c>
      <c r="BF7">
        <v>1.9139999999999999</v>
      </c>
      <c r="BG7">
        <v>0.55149999999999999</v>
      </c>
      <c r="BH7">
        <v>0.21299999999999999</v>
      </c>
      <c r="BI7">
        <v>0.18140000000000001</v>
      </c>
      <c r="BJ7">
        <v>4.3099999999999999E-2</v>
      </c>
      <c r="BK7">
        <v>1.09E-2</v>
      </c>
    </row>
    <row r="8" spans="1:63" x14ac:dyDescent="0.25">
      <c r="A8" t="s">
        <v>9</v>
      </c>
      <c r="B8">
        <v>43497</v>
      </c>
      <c r="C8">
        <v>12</v>
      </c>
      <c r="D8">
        <v>253.33</v>
      </c>
      <c r="E8" s="1">
        <v>3039.93</v>
      </c>
      <c r="F8" s="1">
        <v>2994.61</v>
      </c>
      <c r="G8">
        <v>4.1000000000000003E-3</v>
      </c>
      <c r="H8">
        <v>2.9999999999999997E-4</v>
      </c>
      <c r="I8">
        <v>0.1212</v>
      </c>
      <c r="J8">
        <v>3.0999999999999999E-3</v>
      </c>
      <c r="K8">
        <v>3.1E-2</v>
      </c>
      <c r="L8">
        <v>0.69310000000000005</v>
      </c>
      <c r="M8">
        <v>0.14729999999999999</v>
      </c>
      <c r="N8">
        <v>1</v>
      </c>
      <c r="O8">
        <v>3.3E-3</v>
      </c>
      <c r="P8">
        <v>0.18</v>
      </c>
      <c r="Q8" s="1">
        <v>54853.34</v>
      </c>
      <c r="R8">
        <v>0.17699999999999999</v>
      </c>
      <c r="S8">
        <v>0.16750000000000001</v>
      </c>
      <c r="T8">
        <v>0.65549999999999997</v>
      </c>
      <c r="U8">
        <v>22</v>
      </c>
      <c r="V8" s="1">
        <v>84892.35</v>
      </c>
      <c r="W8">
        <v>138.16</v>
      </c>
      <c r="X8" s="1">
        <v>90198.2</v>
      </c>
      <c r="Y8">
        <v>0.66669999999999996</v>
      </c>
      <c r="Z8">
        <v>0.23730000000000001</v>
      </c>
      <c r="AA8">
        <v>9.6000000000000002E-2</v>
      </c>
      <c r="AB8">
        <v>0.33329999999999999</v>
      </c>
      <c r="AC8">
        <v>90.2</v>
      </c>
      <c r="AD8" s="1">
        <v>2818.46</v>
      </c>
      <c r="AE8">
        <v>351.17</v>
      </c>
      <c r="AF8" s="1">
        <v>68006.460000000006</v>
      </c>
      <c r="AG8">
        <v>31</v>
      </c>
      <c r="AH8" s="1">
        <v>25739</v>
      </c>
      <c r="AI8" s="1">
        <v>39175</v>
      </c>
      <c r="AJ8">
        <v>54.2</v>
      </c>
      <c r="AK8">
        <v>27.3</v>
      </c>
      <c r="AL8">
        <v>33.049999999999997</v>
      </c>
      <c r="AM8">
        <v>3.8</v>
      </c>
      <c r="AN8">
        <v>0</v>
      </c>
      <c r="AO8">
        <v>0.79049999999999998</v>
      </c>
      <c r="AP8" s="1">
        <v>1513.53</v>
      </c>
      <c r="AQ8" s="1">
        <v>2461.2199999999998</v>
      </c>
      <c r="AR8" s="1">
        <v>6924.61</v>
      </c>
      <c r="AS8">
        <v>818.1</v>
      </c>
      <c r="AT8">
        <v>599.67999999999995</v>
      </c>
      <c r="AU8" s="1">
        <v>12317.15</v>
      </c>
      <c r="AV8" s="1">
        <v>9297.2800000000007</v>
      </c>
      <c r="AW8">
        <v>0.63770000000000004</v>
      </c>
      <c r="AX8" s="1">
        <v>2570.46</v>
      </c>
      <c r="AY8">
        <v>0.17630000000000001</v>
      </c>
      <c r="AZ8" s="1">
        <v>1164.08</v>
      </c>
      <c r="BA8">
        <v>7.9799999999999996E-2</v>
      </c>
      <c r="BB8" s="1">
        <v>1546.78</v>
      </c>
      <c r="BC8">
        <v>0.1061</v>
      </c>
      <c r="BD8" s="1">
        <v>14578.61</v>
      </c>
      <c r="BE8" s="1">
        <v>8035.01</v>
      </c>
      <c r="BF8">
        <v>4.2039999999999997</v>
      </c>
      <c r="BG8">
        <v>0.54700000000000004</v>
      </c>
      <c r="BH8">
        <v>0.19750000000000001</v>
      </c>
      <c r="BI8">
        <v>0.2019</v>
      </c>
      <c r="BJ8">
        <v>4.4699999999999997E-2</v>
      </c>
      <c r="BK8">
        <v>8.8000000000000005E-3</v>
      </c>
    </row>
    <row r="9" spans="1:63" x14ac:dyDescent="0.25">
      <c r="A9" t="s">
        <v>10</v>
      </c>
      <c r="B9">
        <v>46847</v>
      </c>
      <c r="C9">
        <v>98</v>
      </c>
      <c r="D9">
        <v>15.23</v>
      </c>
      <c r="E9" s="1">
        <v>1493.01</v>
      </c>
      <c r="F9" s="1">
        <v>1444.44</v>
      </c>
      <c r="G9">
        <v>1.4E-3</v>
      </c>
      <c r="H9">
        <v>1.4E-3</v>
      </c>
      <c r="I9">
        <v>5.7000000000000002E-3</v>
      </c>
      <c r="J9">
        <v>1.4E-3</v>
      </c>
      <c r="K9">
        <v>9.1999999999999998E-3</v>
      </c>
      <c r="L9">
        <v>0.96619999999999995</v>
      </c>
      <c r="M9">
        <v>1.4800000000000001E-2</v>
      </c>
      <c r="N9">
        <v>0.39119999999999999</v>
      </c>
      <c r="O9">
        <v>0</v>
      </c>
      <c r="P9">
        <v>0.1368</v>
      </c>
      <c r="Q9" s="1">
        <v>55579.86</v>
      </c>
      <c r="R9">
        <v>0.24299999999999999</v>
      </c>
      <c r="S9">
        <v>0.25230000000000002</v>
      </c>
      <c r="T9">
        <v>0.50470000000000004</v>
      </c>
      <c r="U9">
        <v>13.5</v>
      </c>
      <c r="V9" s="1">
        <v>61811.040000000001</v>
      </c>
      <c r="W9">
        <v>107.53</v>
      </c>
      <c r="X9" s="1">
        <v>127272.55</v>
      </c>
      <c r="Y9">
        <v>0.9274</v>
      </c>
      <c r="Z9">
        <v>3.6900000000000002E-2</v>
      </c>
      <c r="AA9">
        <v>3.5799999999999998E-2</v>
      </c>
      <c r="AB9">
        <v>7.2599999999999998E-2</v>
      </c>
      <c r="AC9">
        <v>127.27</v>
      </c>
      <c r="AD9" s="1">
        <v>2869.02</v>
      </c>
      <c r="AE9">
        <v>354.69</v>
      </c>
      <c r="AF9" s="1">
        <v>122465.96</v>
      </c>
      <c r="AG9">
        <v>173</v>
      </c>
      <c r="AH9" s="1">
        <v>37502</v>
      </c>
      <c r="AI9" s="1">
        <v>54700</v>
      </c>
      <c r="AJ9">
        <v>37</v>
      </c>
      <c r="AK9">
        <v>22</v>
      </c>
      <c r="AL9">
        <v>22.15</v>
      </c>
      <c r="AM9">
        <v>4.7</v>
      </c>
      <c r="AN9">
        <v>114.86</v>
      </c>
      <c r="AO9">
        <v>0.80420000000000003</v>
      </c>
      <c r="AP9" s="1">
        <v>1233.76</v>
      </c>
      <c r="AQ9" s="1">
        <v>2911.29</v>
      </c>
      <c r="AR9" s="1">
        <v>7259.69</v>
      </c>
      <c r="AS9">
        <v>642.91</v>
      </c>
      <c r="AT9">
        <v>308.92</v>
      </c>
      <c r="AU9" s="1">
        <v>12356.55</v>
      </c>
      <c r="AV9" s="1">
        <v>7537.28</v>
      </c>
      <c r="AW9">
        <v>0.62250000000000005</v>
      </c>
      <c r="AX9" s="1">
        <v>2564.5700000000002</v>
      </c>
      <c r="AY9">
        <v>0.21179999999999999</v>
      </c>
      <c r="AZ9" s="1">
        <v>1396.86</v>
      </c>
      <c r="BA9">
        <v>0.1154</v>
      </c>
      <c r="BB9">
        <v>609.57000000000005</v>
      </c>
      <c r="BC9">
        <v>5.0299999999999997E-2</v>
      </c>
      <c r="BD9" s="1">
        <v>12108.28</v>
      </c>
      <c r="BE9" s="1">
        <v>6629.41</v>
      </c>
      <c r="BF9">
        <v>2.2744</v>
      </c>
      <c r="BG9">
        <v>0.44330000000000003</v>
      </c>
      <c r="BH9">
        <v>0.1956</v>
      </c>
      <c r="BI9">
        <v>0.30909999999999999</v>
      </c>
      <c r="BJ9">
        <v>3.7199999999999997E-2</v>
      </c>
      <c r="BK9">
        <v>1.4800000000000001E-2</v>
      </c>
    </row>
    <row r="10" spans="1:63" x14ac:dyDescent="0.25">
      <c r="A10" t="s">
        <v>11</v>
      </c>
      <c r="B10">
        <v>45195</v>
      </c>
      <c r="C10">
        <v>19</v>
      </c>
      <c r="D10">
        <v>196.7</v>
      </c>
      <c r="E10" s="1">
        <v>3737.22</v>
      </c>
      <c r="F10" s="1">
        <v>3550.3</v>
      </c>
      <c r="G10">
        <v>1.1900000000000001E-2</v>
      </c>
      <c r="H10">
        <v>4.0000000000000002E-4</v>
      </c>
      <c r="I10">
        <v>2.6800000000000001E-2</v>
      </c>
      <c r="J10">
        <v>1.8E-3</v>
      </c>
      <c r="K10">
        <v>0.11899999999999999</v>
      </c>
      <c r="L10">
        <v>0.80989999999999995</v>
      </c>
      <c r="M10">
        <v>3.0200000000000001E-2</v>
      </c>
      <c r="N10">
        <v>0.19009999999999999</v>
      </c>
      <c r="O10">
        <v>4.0000000000000001E-3</v>
      </c>
      <c r="P10">
        <v>0.1244</v>
      </c>
      <c r="Q10" s="1">
        <v>71077.23</v>
      </c>
      <c r="R10">
        <v>6.0900000000000003E-2</v>
      </c>
      <c r="S10">
        <v>0.1371</v>
      </c>
      <c r="T10">
        <v>0.80200000000000005</v>
      </c>
      <c r="U10">
        <v>15</v>
      </c>
      <c r="V10" s="1">
        <v>87425.27</v>
      </c>
      <c r="W10">
        <v>244.29</v>
      </c>
      <c r="X10" s="1">
        <v>160300.98000000001</v>
      </c>
      <c r="Y10">
        <v>0.77880000000000005</v>
      </c>
      <c r="Z10">
        <v>0.18920000000000001</v>
      </c>
      <c r="AA10">
        <v>3.2000000000000001E-2</v>
      </c>
      <c r="AB10">
        <v>0.22120000000000001</v>
      </c>
      <c r="AC10">
        <v>160.30000000000001</v>
      </c>
      <c r="AD10" s="1">
        <v>5830.94</v>
      </c>
      <c r="AE10">
        <v>695.87</v>
      </c>
      <c r="AF10" s="1">
        <v>151317.93</v>
      </c>
      <c r="AG10">
        <v>318</v>
      </c>
      <c r="AH10" s="1">
        <v>39844</v>
      </c>
      <c r="AI10" s="1">
        <v>61169</v>
      </c>
      <c r="AJ10">
        <v>69.239999999999995</v>
      </c>
      <c r="AK10">
        <v>35.020000000000003</v>
      </c>
      <c r="AL10">
        <v>36.39</v>
      </c>
      <c r="AM10">
        <v>5.2</v>
      </c>
      <c r="AN10">
        <v>0</v>
      </c>
      <c r="AO10">
        <v>0.80959999999999999</v>
      </c>
      <c r="AP10" s="1">
        <v>1155.76</v>
      </c>
      <c r="AQ10" s="1">
        <v>1901.19</v>
      </c>
      <c r="AR10" s="1">
        <v>5885.1</v>
      </c>
      <c r="AS10">
        <v>507.9</v>
      </c>
      <c r="AT10">
        <v>488.15</v>
      </c>
      <c r="AU10" s="1">
        <v>9938.09</v>
      </c>
      <c r="AV10" s="1">
        <v>4982.12</v>
      </c>
      <c r="AW10">
        <v>0.43049999999999999</v>
      </c>
      <c r="AX10" s="1">
        <v>5047.53</v>
      </c>
      <c r="AY10">
        <v>0.43619999999999998</v>
      </c>
      <c r="AZ10" s="1">
        <v>1022.85</v>
      </c>
      <c r="BA10">
        <v>8.8400000000000006E-2</v>
      </c>
      <c r="BB10">
        <v>520</v>
      </c>
      <c r="BC10">
        <v>4.4900000000000002E-2</v>
      </c>
      <c r="BD10" s="1">
        <v>11572.5</v>
      </c>
      <c r="BE10" s="1">
        <v>3597.63</v>
      </c>
      <c r="BF10">
        <v>0.77370000000000005</v>
      </c>
      <c r="BG10">
        <v>0.57350000000000001</v>
      </c>
      <c r="BH10">
        <v>0.21</v>
      </c>
      <c r="BI10">
        <v>0.1643</v>
      </c>
      <c r="BJ10">
        <v>3.3300000000000003E-2</v>
      </c>
      <c r="BK10">
        <v>1.8800000000000001E-2</v>
      </c>
    </row>
    <row r="11" spans="1:63" x14ac:dyDescent="0.25">
      <c r="A11" t="s">
        <v>12</v>
      </c>
      <c r="B11">
        <v>49759</v>
      </c>
      <c r="C11">
        <v>68</v>
      </c>
      <c r="D11">
        <v>16.04</v>
      </c>
      <c r="E11" s="1">
        <v>1090.67</v>
      </c>
      <c r="F11" s="1">
        <v>1146.3900000000001</v>
      </c>
      <c r="G11">
        <v>6.8999999999999999E-3</v>
      </c>
      <c r="H11">
        <v>8.9999999999999998E-4</v>
      </c>
      <c r="I11">
        <v>8.9999999999999998E-4</v>
      </c>
      <c r="J11">
        <v>0</v>
      </c>
      <c r="K11">
        <v>1.1299999999999999E-2</v>
      </c>
      <c r="L11">
        <v>0.95830000000000004</v>
      </c>
      <c r="M11">
        <v>2.1700000000000001E-2</v>
      </c>
      <c r="N11">
        <v>0.1198</v>
      </c>
      <c r="O11">
        <v>1.6999999999999999E-3</v>
      </c>
      <c r="P11">
        <v>0.1206</v>
      </c>
      <c r="Q11" s="1">
        <v>67489.039999999994</v>
      </c>
      <c r="R11">
        <v>0.1429</v>
      </c>
      <c r="S11">
        <v>0.1</v>
      </c>
      <c r="T11">
        <v>0.7571</v>
      </c>
      <c r="U11">
        <v>7.7</v>
      </c>
      <c r="V11" s="1">
        <v>86309.22</v>
      </c>
      <c r="W11">
        <v>137.33000000000001</v>
      </c>
      <c r="X11" s="1">
        <v>157607.76999999999</v>
      </c>
      <c r="Y11">
        <v>0.7863</v>
      </c>
      <c r="Z11">
        <v>0.18679999999999999</v>
      </c>
      <c r="AA11">
        <v>2.7E-2</v>
      </c>
      <c r="AB11">
        <v>0.2137</v>
      </c>
      <c r="AC11">
        <v>157.61000000000001</v>
      </c>
      <c r="AD11" s="1">
        <v>3790.18</v>
      </c>
      <c r="AE11">
        <v>365.4</v>
      </c>
      <c r="AF11" s="1">
        <v>159170.57</v>
      </c>
      <c r="AG11">
        <v>362</v>
      </c>
      <c r="AH11" s="1">
        <v>43076</v>
      </c>
      <c r="AI11" s="1">
        <v>61866</v>
      </c>
      <c r="AJ11">
        <v>33.1</v>
      </c>
      <c r="AK11">
        <v>22.72</v>
      </c>
      <c r="AL11">
        <v>28.33</v>
      </c>
      <c r="AM11">
        <v>5.5</v>
      </c>
      <c r="AN11" s="1">
        <v>1922.33</v>
      </c>
      <c r="AO11">
        <v>1.2056</v>
      </c>
      <c r="AP11" s="1">
        <v>1405.98</v>
      </c>
      <c r="AQ11" s="1">
        <v>1735.99</v>
      </c>
      <c r="AR11" s="1">
        <v>6626.06</v>
      </c>
      <c r="AS11">
        <v>211.49</v>
      </c>
      <c r="AT11">
        <v>398.26</v>
      </c>
      <c r="AU11" s="1">
        <v>10377.81</v>
      </c>
      <c r="AV11" s="1">
        <v>5357.02</v>
      </c>
      <c r="AW11">
        <v>0.41810000000000003</v>
      </c>
      <c r="AX11" s="1">
        <v>5079.87</v>
      </c>
      <c r="AY11">
        <v>0.39639999999999997</v>
      </c>
      <c r="AZ11" s="1">
        <v>1983.6</v>
      </c>
      <c r="BA11">
        <v>0.15479999999999999</v>
      </c>
      <c r="BB11">
        <v>393.78</v>
      </c>
      <c r="BC11">
        <v>3.0700000000000002E-2</v>
      </c>
      <c r="BD11" s="1">
        <v>12814.27</v>
      </c>
      <c r="BE11" s="1">
        <v>5905.38</v>
      </c>
      <c r="BF11">
        <v>1.6766000000000001</v>
      </c>
      <c r="BG11">
        <v>0.58389999999999997</v>
      </c>
      <c r="BH11">
        <v>0.22409999999999999</v>
      </c>
      <c r="BI11">
        <v>0.14649999999999999</v>
      </c>
      <c r="BJ11">
        <v>3.5000000000000003E-2</v>
      </c>
      <c r="BK11">
        <v>1.04E-2</v>
      </c>
    </row>
    <row r="12" spans="1:63" x14ac:dyDescent="0.25">
      <c r="A12" t="s">
        <v>13</v>
      </c>
      <c r="B12">
        <v>46623</v>
      </c>
      <c r="C12">
        <v>65</v>
      </c>
      <c r="D12">
        <v>9.43</v>
      </c>
      <c r="E12">
        <v>612.92999999999995</v>
      </c>
      <c r="F12">
        <v>782.47</v>
      </c>
      <c r="G12">
        <v>8.9999999999999998E-4</v>
      </c>
      <c r="H12">
        <v>0</v>
      </c>
      <c r="I12">
        <v>5.9999999999999995E-4</v>
      </c>
      <c r="J12">
        <v>0</v>
      </c>
      <c r="K12">
        <v>2.01E-2</v>
      </c>
      <c r="L12">
        <v>0.96940000000000004</v>
      </c>
      <c r="M12">
        <v>8.8999999999999999E-3</v>
      </c>
      <c r="N12">
        <v>0.33260000000000001</v>
      </c>
      <c r="O12">
        <v>0</v>
      </c>
      <c r="P12">
        <v>0.1211</v>
      </c>
      <c r="Q12" s="1">
        <v>59376.23</v>
      </c>
      <c r="R12">
        <v>0.25</v>
      </c>
      <c r="S12">
        <v>0.17860000000000001</v>
      </c>
      <c r="T12">
        <v>0.57140000000000002</v>
      </c>
      <c r="U12">
        <v>3.33</v>
      </c>
      <c r="V12" s="1">
        <v>102752.45</v>
      </c>
      <c r="W12">
        <v>179.63</v>
      </c>
      <c r="X12" s="1">
        <v>137230.48000000001</v>
      </c>
      <c r="Y12">
        <v>0.9002</v>
      </c>
      <c r="Z12">
        <v>5.0500000000000003E-2</v>
      </c>
      <c r="AA12">
        <v>4.9299999999999997E-2</v>
      </c>
      <c r="AB12">
        <v>9.98E-2</v>
      </c>
      <c r="AC12">
        <v>137.22999999999999</v>
      </c>
      <c r="AD12" s="1">
        <v>3339.02</v>
      </c>
      <c r="AE12">
        <v>405.75</v>
      </c>
      <c r="AF12" s="1">
        <v>120189.55</v>
      </c>
      <c r="AG12">
        <v>161</v>
      </c>
      <c r="AH12" s="1">
        <v>32614</v>
      </c>
      <c r="AI12" s="1">
        <v>47641</v>
      </c>
      <c r="AJ12">
        <v>34.880000000000003</v>
      </c>
      <c r="AK12">
        <v>23.86</v>
      </c>
      <c r="AL12">
        <v>22.5</v>
      </c>
      <c r="AM12">
        <v>4.8</v>
      </c>
      <c r="AN12" s="1">
        <v>2021.83</v>
      </c>
      <c r="AO12">
        <v>2.1248999999999998</v>
      </c>
      <c r="AP12" s="1">
        <v>2011.84</v>
      </c>
      <c r="AQ12" s="1">
        <v>2050.29</v>
      </c>
      <c r="AR12" s="1">
        <v>7031.11</v>
      </c>
      <c r="AS12">
        <v>412.5</v>
      </c>
      <c r="AT12">
        <v>369.96</v>
      </c>
      <c r="AU12" s="1">
        <v>11875.7</v>
      </c>
      <c r="AV12" s="1">
        <v>6525.65</v>
      </c>
      <c r="AW12">
        <v>0.50519999999999998</v>
      </c>
      <c r="AX12" s="1">
        <v>3726.69</v>
      </c>
      <c r="AY12">
        <v>0.28849999999999998</v>
      </c>
      <c r="AZ12" s="1">
        <v>2076.9899999999998</v>
      </c>
      <c r="BA12">
        <v>0.1608</v>
      </c>
      <c r="BB12">
        <v>586.44000000000005</v>
      </c>
      <c r="BC12">
        <v>4.5400000000000003E-2</v>
      </c>
      <c r="BD12" s="1">
        <v>12915.78</v>
      </c>
      <c r="BE12" s="1">
        <v>8512.6200000000008</v>
      </c>
      <c r="BF12">
        <v>3.9849000000000001</v>
      </c>
      <c r="BG12">
        <v>0.55200000000000005</v>
      </c>
      <c r="BH12">
        <v>0.2266</v>
      </c>
      <c r="BI12">
        <v>0.14760000000000001</v>
      </c>
      <c r="BJ12">
        <v>4.2299999999999997E-2</v>
      </c>
      <c r="BK12">
        <v>3.1600000000000003E-2</v>
      </c>
    </row>
    <row r="13" spans="1:63" x14ac:dyDescent="0.25">
      <c r="A13" t="s">
        <v>14</v>
      </c>
      <c r="B13">
        <v>48207</v>
      </c>
      <c r="C13">
        <v>74</v>
      </c>
      <c r="D13">
        <v>59.05</v>
      </c>
      <c r="E13" s="1">
        <v>4369.41</v>
      </c>
      <c r="F13" s="1">
        <v>4010.58</v>
      </c>
      <c r="G13">
        <v>2.1100000000000001E-2</v>
      </c>
      <c r="H13">
        <v>1E-3</v>
      </c>
      <c r="I13">
        <v>1.78E-2</v>
      </c>
      <c r="J13">
        <v>8.9999999999999998E-4</v>
      </c>
      <c r="K13">
        <v>8.0000000000000002E-3</v>
      </c>
      <c r="L13">
        <v>0.93740000000000001</v>
      </c>
      <c r="M13">
        <v>1.37E-2</v>
      </c>
      <c r="N13">
        <v>0.1027</v>
      </c>
      <c r="O13">
        <v>2.5000000000000001E-3</v>
      </c>
      <c r="P13">
        <v>0.1048</v>
      </c>
      <c r="Q13" s="1">
        <v>69249.8</v>
      </c>
      <c r="R13">
        <v>0.30859999999999999</v>
      </c>
      <c r="S13">
        <v>0.23050000000000001</v>
      </c>
      <c r="T13">
        <v>0.46089999999999998</v>
      </c>
      <c r="U13">
        <v>20</v>
      </c>
      <c r="V13" s="1">
        <v>101394.2</v>
      </c>
      <c r="W13">
        <v>209.8</v>
      </c>
      <c r="X13" s="1">
        <v>238870.67</v>
      </c>
      <c r="Y13">
        <v>0.85370000000000001</v>
      </c>
      <c r="Z13">
        <v>0.12189999999999999</v>
      </c>
      <c r="AA13">
        <v>2.4400000000000002E-2</v>
      </c>
      <c r="AB13">
        <v>0.14630000000000001</v>
      </c>
      <c r="AC13">
        <v>238.87</v>
      </c>
      <c r="AD13" s="1">
        <v>7567.09</v>
      </c>
      <c r="AE13">
        <v>841.47</v>
      </c>
      <c r="AF13" s="1">
        <v>227646.26</v>
      </c>
      <c r="AG13">
        <v>529</v>
      </c>
      <c r="AH13" s="1">
        <v>51532</v>
      </c>
      <c r="AI13" s="1">
        <v>95124</v>
      </c>
      <c r="AJ13">
        <v>68.739999999999995</v>
      </c>
      <c r="AK13">
        <v>30.29</v>
      </c>
      <c r="AL13">
        <v>33.97</v>
      </c>
      <c r="AM13">
        <v>2.1</v>
      </c>
      <c r="AN13">
        <v>0</v>
      </c>
      <c r="AO13">
        <v>0.56069999999999998</v>
      </c>
      <c r="AP13" s="1">
        <v>1328.03</v>
      </c>
      <c r="AQ13" s="1">
        <v>2104.4</v>
      </c>
      <c r="AR13" s="1">
        <v>6676.1</v>
      </c>
      <c r="AS13">
        <v>858.47</v>
      </c>
      <c r="AT13">
        <v>186.5</v>
      </c>
      <c r="AU13" s="1">
        <v>11153.48</v>
      </c>
      <c r="AV13" s="1">
        <v>2933.86</v>
      </c>
      <c r="AW13">
        <v>0.26229999999999998</v>
      </c>
      <c r="AX13" s="1">
        <v>6966.17</v>
      </c>
      <c r="AY13">
        <v>0.62290000000000001</v>
      </c>
      <c r="AZ13">
        <v>867.43</v>
      </c>
      <c r="BA13">
        <v>7.7600000000000002E-2</v>
      </c>
      <c r="BB13">
        <v>416.08</v>
      </c>
      <c r="BC13">
        <v>3.7199999999999997E-2</v>
      </c>
      <c r="BD13" s="1">
        <v>11183.54</v>
      </c>
      <c r="BE13" s="1">
        <v>1632.15</v>
      </c>
      <c r="BF13">
        <v>0.18720000000000001</v>
      </c>
      <c r="BG13">
        <v>0.60529999999999995</v>
      </c>
      <c r="BH13">
        <v>0.2286</v>
      </c>
      <c r="BI13">
        <v>0.13300000000000001</v>
      </c>
      <c r="BJ13">
        <v>2.18E-2</v>
      </c>
      <c r="BK13">
        <v>1.12E-2</v>
      </c>
    </row>
    <row r="14" spans="1:63" x14ac:dyDescent="0.25">
      <c r="A14" t="s">
        <v>15</v>
      </c>
      <c r="B14">
        <v>48991</v>
      </c>
      <c r="C14">
        <v>65</v>
      </c>
      <c r="D14">
        <v>9.9499999999999993</v>
      </c>
      <c r="E14">
        <v>646.54999999999995</v>
      </c>
      <c r="F14">
        <v>715.77</v>
      </c>
      <c r="G14">
        <v>5.5999999999999999E-3</v>
      </c>
      <c r="H14">
        <v>0</v>
      </c>
      <c r="I14">
        <v>0</v>
      </c>
      <c r="J14">
        <v>0</v>
      </c>
      <c r="K14">
        <v>6.0400000000000002E-2</v>
      </c>
      <c r="L14">
        <v>0.90900000000000003</v>
      </c>
      <c r="M14">
        <v>2.5000000000000001E-2</v>
      </c>
      <c r="N14">
        <v>0.29530000000000001</v>
      </c>
      <c r="O14">
        <v>2.0000000000000001E-4</v>
      </c>
      <c r="P14">
        <v>0.18429999999999999</v>
      </c>
      <c r="Q14" s="1">
        <v>53710.559999999998</v>
      </c>
      <c r="R14">
        <v>0.16669999999999999</v>
      </c>
      <c r="S14">
        <v>0.27779999999999999</v>
      </c>
      <c r="T14">
        <v>0.55559999999999998</v>
      </c>
      <c r="U14">
        <v>7.75</v>
      </c>
      <c r="V14" s="1">
        <v>78094.03</v>
      </c>
      <c r="W14">
        <v>79.849999999999994</v>
      </c>
      <c r="X14" s="1">
        <v>134001.84</v>
      </c>
      <c r="Y14">
        <v>0.8972</v>
      </c>
      <c r="Z14">
        <v>5.7500000000000002E-2</v>
      </c>
      <c r="AA14">
        <v>4.53E-2</v>
      </c>
      <c r="AB14">
        <v>0.1028</v>
      </c>
      <c r="AC14">
        <v>134</v>
      </c>
      <c r="AD14" s="1">
        <v>3171.62</v>
      </c>
      <c r="AE14">
        <v>410.32</v>
      </c>
      <c r="AF14" s="1">
        <v>128219.6</v>
      </c>
      <c r="AG14">
        <v>201</v>
      </c>
      <c r="AH14" s="1">
        <v>34542</v>
      </c>
      <c r="AI14" s="1">
        <v>48245</v>
      </c>
      <c r="AJ14">
        <v>40.700000000000003</v>
      </c>
      <c r="AK14">
        <v>22.13</v>
      </c>
      <c r="AL14">
        <v>34.299999999999997</v>
      </c>
      <c r="AM14">
        <v>3.9</v>
      </c>
      <c r="AN14" s="1">
        <v>1930.68</v>
      </c>
      <c r="AO14">
        <v>1.6053999999999999</v>
      </c>
      <c r="AP14" s="1">
        <v>1798.95</v>
      </c>
      <c r="AQ14" s="1">
        <v>2622.09</v>
      </c>
      <c r="AR14" s="1">
        <v>6518.96</v>
      </c>
      <c r="AS14">
        <v>415.99</v>
      </c>
      <c r="AT14">
        <v>467.22</v>
      </c>
      <c r="AU14" s="1">
        <v>11823.2</v>
      </c>
      <c r="AV14" s="1">
        <v>7214.53</v>
      </c>
      <c r="AW14">
        <v>0.53210000000000002</v>
      </c>
      <c r="AX14" s="1">
        <v>4271.8500000000004</v>
      </c>
      <c r="AY14">
        <v>0.315</v>
      </c>
      <c r="AZ14" s="1">
        <v>1535.08</v>
      </c>
      <c r="BA14">
        <v>0.1132</v>
      </c>
      <c r="BB14">
        <v>538.01</v>
      </c>
      <c r="BC14">
        <v>3.9699999999999999E-2</v>
      </c>
      <c r="BD14" s="1">
        <v>13559.46</v>
      </c>
      <c r="BE14" s="1">
        <v>7056.91</v>
      </c>
      <c r="BF14">
        <v>2.7162000000000002</v>
      </c>
      <c r="BG14">
        <v>0.49230000000000002</v>
      </c>
      <c r="BH14">
        <v>0.22689999999999999</v>
      </c>
      <c r="BI14">
        <v>0.23080000000000001</v>
      </c>
      <c r="BJ14">
        <v>3.61E-2</v>
      </c>
      <c r="BK14">
        <v>1.38E-2</v>
      </c>
    </row>
    <row r="15" spans="1:63" x14ac:dyDescent="0.25">
      <c r="A15" t="s">
        <v>16</v>
      </c>
      <c r="B15">
        <v>47415</v>
      </c>
      <c r="C15">
        <v>61</v>
      </c>
      <c r="D15">
        <v>7.6</v>
      </c>
      <c r="E15">
        <v>463.56</v>
      </c>
      <c r="F15">
        <v>560.35</v>
      </c>
      <c r="G15">
        <v>1.8E-3</v>
      </c>
      <c r="H15">
        <v>0</v>
      </c>
      <c r="I15">
        <v>1.0699999999999999E-2</v>
      </c>
      <c r="J15">
        <v>0</v>
      </c>
      <c r="K15">
        <v>8.2699999999999996E-2</v>
      </c>
      <c r="L15">
        <v>0.85370000000000001</v>
      </c>
      <c r="M15">
        <v>5.11E-2</v>
      </c>
      <c r="N15">
        <v>0.3715</v>
      </c>
      <c r="O15">
        <v>4.5999999999999999E-3</v>
      </c>
      <c r="P15">
        <v>9.01E-2</v>
      </c>
      <c r="Q15" s="1">
        <v>56281.26</v>
      </c>
      <c r="R15">
        <v>9.2600000000000002E-2</v>
      </c>
      <c r="S15">
        <v>0.31480000000000002</v>
      </c>
      <c r="T15">
        <v>0.59260000000000002</v>
      </c>
      <c r="U15">
        <v>4.12</v>
      </c>
      <c r="V15" s="1">
        <v>86492.3</v>
      </c>
      <c r="W15">
        <v>112.43</v>
      </c>
      <c r="X15" s="1">
        <v>295837.11</v>
      </c>
      <c r="Y15">
        <v>0.64439999999999997</v>
      </c>
      <c r="Z15">
        <v>5.3800000000000001E-2</v>
      </c>
      <c r="AA15">
        <v>0.30180000000000001</v>
      </c>
      <c r="AB15">
        <v>0.35560000000000003</v>
      </c>
      <c r="AC15">
        <v>295.83999999999997</v>
      </c>
      <c r="AD15" s="1">
        <v>7762.59</v>
      </c>
      <c r="AE15">
        <v>643</v>
      </c>
      <c r="AF15" s="1">
        <v>183226.11</v>
      </c>
      <c r="AG15">
        <v>445</v>
      </c>
      <c r="AH15" s="1">
        <v>33346</v>
      </c>
      <c r="AI15" s="1">
        <v>64344</v>
      </c>
      <c r="AJ15">
        <v>28.24</v>
      </c>
      <c r="AK15">
        <v>25.37</v>
      </c>
      <c r="AL15">
        <v>25.48</v>
      </c>
      <c r="AM15">
        <v>5.0999999999999996</v>
      </c>
      <c r="AN15" s="1">
        <v>1827.26</v>
      </c>
      <c r="AO15">
        <v>1.6135999999999999</v>
      </c>
      <c r="AP15" s="1">
        <v>1588.02</v>
      </c>
      <c r="AQ15" s="1">
        <v>2780.51</v>
      </c>
      <c r="AR15" s="1">
        <v>6333.26</v>
      </c>
      <c r="AS15">
        <v>808.16</v>
      </c>
      <c r="AT15">
        <v>528.64</v>
      </c>
      <c r="AU15" s="1">
        <v>12038.49</v>
      </c>
      <c r="AV15" s="1">
        <v>4529.54</v>
      </c>
      <c r="AW15">
        <v>0.28810000000000002</v>
      </c>
      <c r="AX15" s="1">
        <v>7420.9</v>
      </c>
      <c r="AY15">
        <v>0.47199999999999998</v>
      </c>
      <c r="AZ15" s="1">
        <v>3058.34</v>
      </c>
      <c r="BA15">
        <v>0.19450000000000001</v>
      </c>
      <c r="BB15">
        <v>714.35</v>
      </c>
      <c r="BC15">
        <v>4.5400000000000003E-2</v>
      </c>
      <c r="BD15" s="1">
        <v>15723.14</v>
      </c>
      <c r="BE15" s="1">
        <v>5022.3</v>
      </c>
      <c r="BF15">
        <v>1.2275</v>
      </c>
      <c r="BG15">
        <v>0.50590000000000002</v>
      </c>
      <c r="BH15">
        <v>0.20319999999999999</v>
      </c>
      <c r="BI15">
        <v>0.23219999999999999</v>
      </c>
      <c r="BJ15">
        <v>4.6300000000000001E-2</v>
      </c>
      <c r="BK15">
        <v>1.24E-2</v>
      </c>
    </row>
    <row r="16" spans="1:63" x14ac:dyDescent="0.25">
      <c r="A16" t="s">
        <v>17</v>
      </c>
      <c r="B16">
        <v>46631</v>
      </c>
      <c r="C16">
        <v>60</v>
      </c>
      <c r="D16">
        <v>16.98</v>
      </c>
      <c r="E16" s="1">
        <v>1018.74</v>
      </c>
      <c r="F16" s="1">
        <v>1115.28</v>
      </c>
      <c r="G16">
        <v>1.5E-3</v>
      </c>
      <c r="H16">
        <v>0</v>
      </c>
      <c r="I16">
        <v>4.8999999999999998E-3</v>
      </c>
      <c r="J16">
        <v>0</v>
      </c>
      <c r="K16">
        <v>7.3000000000000001E-3</v>
      </c>
      <c r="L16">
        <v>0.9637</v>
      </c>
      <c r="M16">
        <v>2.2700000000000001E-2</v>
      </c>
      <c r="N16">
        <v>0.2225</v>
      </c>
      <c r="O16">
        <v>5.9999999999999995E-4</v>
      </c>
      <c r="P16">
        <v>7.1099999999999997E-2</v>
      </c>
      <c r="Q16" s="1">
        <v>59914.59</v>
      </c>
      <c r="R16">
        <v>9.0899999999999995E-2</v>
      </c>
      <c r="S16">
        <v>0.16669999999999999</v>
      </c>
      <c r="T16">
        <v>0.74239999999999995</v>
      </c>
      <c r="U16">
        <v>9.1999999999999993</v>
      </c>
      <c r="V16" s="1">
        <v>60152.3</v>
      </c>
      <c r="W16">
        <v>105.7</v>
      </c>
      <c r="X16" s="1">
        <v>137659.03</v>
      </c>
      <c r="Y16">
        <v>0.9002</v>
      </c>
      <c r="Z16">
        <v>3.2800000000000003E-2</v>
      </c>
      <c r="AA16">
        <v>6.7000000000000004E-2</v>
      </c>
      <c r="AB16">
        <v>9.98E-2</v>
      </c>
      <c r="AC16">
        <v>137.66</v>
      </c>
      <c r="AD16" s="1">
        <v>3169.04</v>
      </c>
      <c r="AE16">
        <v>503.07</v>
      </c>
      <c r="AF16" s="1">
        <v>138055.32</v>
      </c>
      <c r="AG16">
        <v>256</v>
      </c>
      <c r="AH16" s="1">
        <v>35324</v>
      </c>
      <c r="AI16" s="1">
        <v>53400</v>
      </c>
      <c r="AJ16">
        <v>26.18</v>
      </c>
      <c r="AK16">
        <v>22.77</v>
      </c>
      <c r="AL16">
        <v>23.49</v>
      </c>
      <c r="AM16">
        <v>4.9000000000000004</v>
      </c>
      <c r="AN16" s="1">
        <v>2077.58</v>
      </c>
      <c r="AO16">
        <v>1.54</v>
      </c>
      <c r="AP16" s="1">
        <v>1149.67</v>
      </c>
      <c r="AQ16" s="1">
        <v>1851.31</v>
      </c>
      <c r="AR16" s="1">
        <v>5733.38</v>
      </c>
      <c r="AS16">
        <v>796.57</v>
      </c>
      <c r="AT16">
        <v>498.1</v>
      </c>
      <c r="AU16" s="1">
        <v>10028.98</v>
      </c>
      <c r="AV16" s="1">
        <v>5845.2</v>
      </c>
      <c r="AW16">
        <v>0.48049999999999998</v>
      </c>
      <c r="AX16" s="1">
        <v>4202.76</v>
      </c>
      <c r="AY16">
        <v>0.34549999999999997</v>
      </c>
      <c r="AZ16" s="1">
        <v>1663.97</v>
      </c>
      <c r="BA16">
        <v>0.1368</v>
      </c>
      <c r="BB16">
        <v>452.73</v>
      </c>
      <c r="BC16">
        <v>3.7199999999999997E-2</v>
      </c>
      <c r="BD16" s="1">
        <v>12164.66</v>
      </c>
      <c r="BE16" s="1">
        <v>6237.38</v>
      </c>
      <c r="BF16">
        <v>2.2004999999999999</v>
      </c>
      <c r="BG16">
        <v>0.53069999999999995</v>
      </c>
      <c r="BH16">
        <v>0.21709999999999999</v>
      </c>
      <c r="BI16">
        <v>0.1956</v>
      </c>
      <c r="BJ16">
        <v>2.7900000000000001E-2</v>
      </c>
      <c r="BK16">
        <v>2.87E-2</v>
      </c>
    </row>
    <row r="17" spans="1:63" x14ac:dyDescent="0.25">
      <c r="A17" t="s">
        <v>18</v>
      </c>
      <c r="B17">
        <v>47043</v>
      </c>
      <c r="C17">
        <v>78</v>
      </c>
      <c r="D17">
        <v>16.149999999999999</v>
      </c>
      <c r="E17" s="1">
        <v>1259.6199999999999</v>
      </c>
      <c r="F17" s="1">
        <v>1209.04</v>
      </c>
      <c r="G17">
        <v>7.4000000000000003E-3</v>
      </c>
      <c r="H17">
        <v>0</v>
      </c>
      <c r="I17">
        <v>7.4000000000000003E-3</v>
      </c>
      <c r="J17">
        <v>1.6999999999999999E-3</v>
      </c>
      <c r="K17">
        <v>0.19639999999999999</v>
      </c>
      <c r="L17">
        <v>0.77129999999999999</v>
      </c>
      <c r="M17">
        <v>1.5699999999999999E-2</v>
      </c>
      <c r="N17">
        <v>0.22689999999999999</v>
      </c>
      <c r="O17">
        <v>1.18E-2</v>
      </c>
      <c r="P17">
        <v>7.9600000000000004E-2</v>
      </c>
      <c r="Q17" s="1">
        <v>60680.78</v>
      </c>
      <c r="R17">
        <v>0.17649999999999999</v>
      </c>
      <c r="S17">
        <v>0.1275</v>
      </c>
      <c r="T17">
        <v>0.69610000000000005</v>
      </c>
      <c r="U17">
        <v>12.5</v>
      </c>
      <c r="V17" s="1">
        <v>58807.199999999997</v>
      </c>
      <c r="W17">
        <v>98.77</v>
      </c>
      <c r="X17" s="1">
        <v>199375.93</v>
      </c>
      <c r="Y17">
        <v>0.60270000000000001</v>
      </c>
      <c r="Z17">
        <v>0.2387</v>
      </c>
      <c r="AA17">
        <v>0.15859999999999999</v>
      </c>
      <c r="AB17">
        <v>0.39729999999999999</v>
      </c>
      <c r="AC17">
        <v>199.38</v>
      </c>
      <c r="AD17" s="1">
        <v>6556.48</v>
      </c>
      <c r="AE17">
        <v>497.9</v>
      </c>
      <c r="AF17" s="1">
        <v>176538.03</v>
      </c>
      <c r="AG17">
        <v>424</v>
      </c>
      <c r="AH17" s="1">
        <v>33587</v>
      </c>
      <c r="AI17" s="1">
        <v>63256</v>
      </c>
      <c r="AJ17">
        <v>43.53</v>
      </c>
      <c r="AK17">
        <v>27.72</v>
      </c>
      <c r="AL17">
        <v>38.86</v>
      </c>
      <c r="AM17">
        <v>2.2000000000000002</v>
      </c>
      <c r="AN17">
        <v>0</v>
      </c>
      <c r="AO17">
        <v>0.84570000000000001</v>
      </c>
      <c r="AP17" s="1">
        <v>1151.44</v>
      </c>
      <c r="AQ17" s="1">
        <v>1683.93</v>
      </c>
      <c r="AR17" s="1">
        <v>6768.23</v>
      </c>
      <c r="AS17">
        <v>880.21</v>
      </c>
      <c r="AT17">
        <v>316.07</v>
      </c>
      <c r="AU17" s="1">
        <v>10799.84</v>
      </c>
      <c r="AV17" s="1">
        <v>5102.3599999999997</v>
      </c>
      <c r="AW17">
        <v>0.39739999999999998</v>
      </c>
      <c r="AX17" s="1">
        <v>5792.75</v>
      </c>
      <c r="AY17">
        <v>0.45119999999999999</v>
      </c>
      <c r="AZ17" s="1">
        <v>1352.52</v>
      </c>
      <c r="BA17">
        <v>0.10539999999999999</v>
      </c>
      <c r="BB17">
        <v>590.25</v>
      </c>
      <c r="BC17">
        <v>4.5999999999999999E-2</v>
      </c>
      <c r="BD17" s="1">
        <v>12837.88</v>
      </c>
      <c r="BE17" s="1">
        <v>2724.29</v>
      </c>
      <c r="BF17">
        <v>0.73070000000000002</v>
      </c>
      <c r="BG17">
        <v>0.55469999999999997</v>
      </c>
      <c r="BH17">
        <v>0.22539999999999999</v>
      </c>
      <c r="BI17">
        <v>0.17760000000000001</v>
      </c>
      <c r="BJ17">
        <v>2.8299999999999999E-2</v>
      </c>
      <c r="BK17">
        <v>1.41E-2</v>
      </c>
    </row>
    <row r="18" spans="1:63" x14ac:dyDescent="0.25">
      <c r="A18" t="s">
        <v>19</v>
      </c>
      <c r="B18">
        <v>47423</v>
      </c>
      <c r="C18">
        <v>57</v>
      </c>
      <c r="D18">
        <v>9.91</v>
      </c>
      <c r="E18">
        <v>565.04999999999995</v>
      </c>
      <c r="F18">
        <v>552.28</v>
      </c>
      <c r="G18">
        <v>1.6000000000000001E-3</v>
      </c>
      <c r="H18">
        <v>0</v>
      </c>
      <c r="I18">
        <v>7.1999999999999998E-3</v>
      </c>
      <c r="J18">
        <v>0</v>
      </c>
      <c r="K18">
        <v>2.2100000000000002E-2</v>
      </c>
      <c r="L18">
        <v>0.95009999999999994</v>
      </c>
      <c r="M18">
        <v>1.8800000000000001E-2</v>
      </c>
      <c r="N18">
        <v>0.1852</v>
      </c>
      <c r="O18">
        <v>0</v>
      </c>
      <c r="P18">
        <v>0.13639999999999999</v>
      </c>
      <c r="Q18" s="1">
        <v>53178.41</v>
      </c>
      <c r="R18">
        <v>0.2586</v>
      </c>
      <c r="S18">
        <v>0.10340000000000001</v>
      </c>
      <c r="T18">
        <v>0.63790000000000002</v>
      </c>
      <c r="U18">
        <v>5.12</v>
      </c>
      <c r="V18" s="1">
        <v>72055.91</v>
      </c>
      <c r="W18">
        <v>110.34</v>
      </c>
      <c r="X18" s="1">
        <v>170013.96</v>
      </c>
      <c r="Y18">
        <v>0.9214</v>
      </c>
      <c r="Z18">
        <v>4.3099999999999999E-2</v>
      </c>
      <c r="AA18">
        <v>3.5499999999999997E-2</v>
      </c>
      <c r="AB18">
        <v>7.8600000000000003E-2</v>
      </c>
      <c r="AC18">
        <v>170.01</v>
      </c>
      <c r="AD18" s="1">
        <v>3474.78</v>
      </c>
      <c r="AE18">
        <v>412.38</v>
      </c>
      <c r="AF18" s="1">
        <v>160749.64000000001</v>
      </c>
      <c r="AG18">
        <v>370</v>
      </c>
      <c r="AH18" s="1">
        <v>37711</v>
      </c>
      <c r="AI18" s="1">
        <v>58129</v>
      </c>
      <c r="AJ18">
        <v>31.4</v>
      </c>
      <c r="AK18">
        <v>20</v>
      </c>
      <c r="AL18">
        <v>20.78</v>
      </c>
      <c r="AM18">
        <v>5.4</v>
      </c>
      <c r="AN18" s="1">
        <v>1924.05</v>
      </c>
      <c r="AO18">
        <v>1.3263</v>
      </c>
      <c r="AP18" s="1">
        <v>1690.71</v>
      </c>
      <c r="AQ18" s="1">
        <v>1961.46</v>
      </c>
      <c r="AR18" s="1">
        <v>6599.36</v>
      </c>
      <c r="AS18">
        <v>604.62</v>
      </c>
      <c r="AT18">
        <v>408.21</v>
      </c>
      <c r="AU18" s="1">
        <v>11264.42</v>
      </c>
      <c r="AV18" s="1">
        <v>6815.69</v>
      </c>
      <c r="AW18">
        <v>0.48609999999999998</v>
      </c>
      <c r="AX18" s="1">
        <v>5142.2</v>
      </c>
      <c r="AY18">
        <v>0.36670000000000003</v>
      </c>
      <c r="AZ18" s="1">
        <v>1407.06</v>
      </c>
      <c r="BA18">
        <v>0.1003</v>
      </c>
      <c r="BB18">
        <v>656.93</v>
      </c>
      <c r="BC18">
        <v>4.6899999999999997E-2</v>
      </c>
      <c r="BD18" s="1">
        <v>14021.88</v>
      </c>
      <c r="BE18" s="1">
        <v>5334.91</v>
      </c>
      <c r="BF18">
        <v>1.635</v>
      </c>
      <c r="BG18">
        <v>0.53500000000000003</v>
      </c>
      <c r="BH18">
        <v>0.21160000000000001</v>
      </c>
      <c r="BI18">
        <v>0.2155</v>
      </c>
      <c r="BJ18">
        <v>2.7799999999999998E-2</v>
      </c>
      <c r="BK18">
        <v>1.0200000000000001E-2</v>
      </c>
    </row>
    <row r="19" spans="1:63" x14ac:dyDescent="0.25">
      <c r="A19" t="s">
        <v>20</v>
      </c>
      <c r="B19">
        <v>43505</v>
      </c>
      <c r="C19">
        <v>76</v>
      </c>
      <c r="D19">
        <v>43.53</v>
      </c>
      <c r="E19" s="1">
        <v>3308.65</v>
      </c>
      <c r="F19" s="1">
        <v>3176.1</v>
      </c>
      <c r="G19">
        <v>6.7999999999999996E-3</v>
      </c>
      <c r="H19">
        <v>1.6000000000000001E-3</v>
      </c>
      <c r="I19">
        <v>1.1599999999999999E-2</v>
      </c>
      <c r="J19">
        <v>1E-4</v>
      </c>
      <c r="K19">
        <v>2.0500000000000001E-2</v>
      </c>
      <c r="L19">
        <v>0.91569999999999996</v>
      </c>
      <c r="M19">
        <v>4.3700000000000003E-2</v>
      </c>
      <c r="N19">
        <v>0.31940000000000002</v>
      </c>
      <c r="O19">
        <v>7.1999999999999998E-3</v>
      </c>
      <c r="P19">
        <v>0.1217</v>
      </c>
      <c r="Q19" s="1">
        <v>58161.24</v>
      </c>
      <c r="R19">
        <v>0.10780000000000001</v>
      </c>
      <c r="S19">
        <v>0.13239999999999999</v>
      </c>
      <c r="T19">
        <v>0.75980000000000003</v>
      </c>
      <c r="U19">
        <v>25.92</v>
      </c>
      <c r="V19" s="1">
        <v>67642.17</v>
      </c>
      <c r="W19">
        <v>122.45</v>
      </c>
      <c r="X19" s="1">
        <v>156887.48000000001</v>
      </c>
      <c r="Y19">
        <v>0.66820000000000002</v>
      </c>
      <c r="Z19">
        <v>0.2399</v>
      </c>
      <c r="AA19">
        <v>9.1800000000000007E-2</v>
      </c>
      <c r="AB19">
        <v>0.33179999999999998</v>
      </c>
      <c r="AC19">
        <v>156.88999999999999</v>
      </c>
      <c r="AD19" s="1">
        <v>6045.97</v>
      </c>
      <c r="AE19">
        <v>625.47</v>
      </c>
      <c r="AF19" s="1">
        <v>137351.75</v>
      </c>
      <c r="AG19">
        <v>252</v>
      </c>
      <c r="AH19" s="1">
        <v>31071</v>
      </c>
      <c r="AI19" s="1">
        <v>52374</v>
      </c>
      <c r="AJ19">
        <v>64.599999999999994</v>
      </c>
      <c r="AK19">
        <v>33.74</v>
      </c>
      <c r="AL19">
        <v>41.92</v>
      </c>
      <c r="AM19">
        <v>4</v>
      </c>
      <c r="AN19">
        <v>0</v>
      </c>
      <c r="AO19">
        <v>0.91969999999999996</v>
      </c>
      <c r="AP19" s="1">
        <v>1448.15</v>
      </c>
      <c r="AQ19" s="1">
        <v>1389.8</v>
      </c>
      <c r="AR19" s="1">
        <v>5964.59</v>
      </c>
      <c r="AS19">
        <v>735.94</v>
      </c>
      <c r="AT19">
        <v>376.79</v>
      </c>
      <c r="AU19" s="1">
        <v>9915.2800000000007</v>
      </c>
      <c r="AV19" s="1">
        <v>5020.72</v>
      </c>
      <c r="AW19">
        <v>0.41970000000000002</v>
      </c>
      <c r="AX19" s="1">
        <v>5341.01</v>
      </c>
      <c r="AY19">
        <v>0.44640000000000002</v>
      </c>
      <c r="AZ19">
        <v>865.13</v>
      </c>
      <c r="BA19">
        <v>7.2300000000000003E-2</v>
      </c>
      <c r="BB19">
        <v>736.8</v>
      </c>
      <c r="BC19">
        <v>6.1600000000000002E-2</v>
      </c>
      <c r="BD19" s="1">
        <v>11963.66</v>
      </c>
      <c r="BE19" s="1">
        <v>3890.48</v>
      </c>
      <c r="BF19">
        <v>1.0265</v>
      </c>
      <c r="BG19">
        <v>0.54200000000000004</v>
      </c>
      <c r="BH19">
        <v>0.23150000000000001</v>
      </c>
      <c r="BI19">
        <v>0.18260000000000001</v>
      </c>
      <c r="BJ19">
        <v>2.7300000000000001E-2</v>
      </c>
      <c r="BK19">
        <v>1.66E-2</v>
      </c>
    </row>
    <row r="20" spans="1:63" x14ac:dyDescent="0.25">
      <c r="A20" t="s">
        <v>21</v>
      </c>
      <c r="B20">
        <v>43513</v>
      </c>
      <c r="C20">
        <v>62</v>
      </c>
      <c r="D20">
        <v>63.63</v>
      </c>
      <c r="E20" s="1">
        <v>3944.96</v>
      </c>
      <c r="F20" s="1">
        <v>3408.34</v>
      </c>
      <c r="G20">
        <v>2.0999999999999999E-3</v>
      </c>
      <c r="H20">
        <v>8.9999999999999998E-4</v>
      </c>
      <c r="I20">
        <v>5.7000000000000002E-2</v>
      </c>
      <c r="J20">
        <v>5.9999999999999995E-4</v>
      </c>
      <c r="K20">
        <v>0.17549999999999999</v>
      </c>
      <c r="L20">
        <v>0.6361</v>
      </c>
      <c r="M20">
        <v>0.1278</v>
      </c>
      <c r="N20">
        <v>1</v>
      </c>
      <c r="O20">
        <v>6.1199999999999997E-2</v>
      </c>
      <c r="P20">
        <v>0.22</v>
      </c>
      <c r="Q20" s="1">
        <v>56025.13</v>
      </c>
      <c r="R20">
        <v>0.23910000000000001</v>
      </c>
      <c r="S20">
        <v>0.14779999999999999</v>
      </c>
      <c r="T20">
        <v>0.61299999999999999</v>
      </c>
      <c r="U20">
        <v>33</v>
      </c>
      <c r="V20" s="1">
        <v>65124.12</v>
      </c>
      <c r="W20">
        <v>116.14</v>
      </c>
      <c r="X20" s="1">
        <v>110224.28</v>
      </c>
      <c r="Y20">
        <v>0.69620000000000004</v>
      </c>
      <c r="Z20">
        <v>0.20369999999999999</v>
      </c>
      <c r="AA20">
        <v>0.10009999999999999</v>
      </c>
      <c r="AB20">
        <v>0.30380000000000001</v>
      </c>
      <c r="AC20">
        <v>110.22</v>
      </c>
      <c r="AD20" s="1">
        <v>3103.53</v>
      </c>
      <c r="AE20">
        <v>429.4</v>
      </c>
      <c r="AF20" s="1">
        <v>102393.97</v>
      </c>
      <c r="AG20">
        <v>102</v>
      </c>
      <c r="AH20" s="1">
        <v>26839</v>
      </c>
      <c r="AI20" s="1">
        <v>47266</v>
      </c>
      <c r="AJ20">
        <v>44.11</v>
      </c>
      <c r="AK20">
        <v>24.6</v>
      </c>
      <c r="AL20">
        <v>32.47</v>
      </c>
      <c r="AM20">
        <v>4.2</v>
      </c>
      <c r="AN20">
        <v>0</v>
      </c>
      <c r="AO20">
        <v>0.73009999999999997</v>
      </c>
      <c r="AP20" s="1">
        <v>1491.63</v>
      </c>
      <c r="AQ20" s="1">
        <v>2978.81</v>
      </c>
      <c r="AR20" s="1">
        <v>6964.08</v>
      </c>
      <c r="AS20">
        <v>823.74</v>
      </c>
      <c r="AT20">
        <v>260.29000000000002</v>
      </c>
      <c r="AU20" s="1">
        <v>12518.54</v>
      </c>
      <c r="AV20" s="1">
        <v>8712.3799999999992</v>
      </c>
      <c r="AW20">
        <v>0.61829999999999996</v>
      </c>
      <c r="AX20" s="1">
        <v>2983.77</v>
      </c>
      <c r="AY20">
        <v>0.2117</v>
      </c>
      <c r="AZ20">
        <v>523.32000000000005</v>
      </c>
      <c r="BA20">
        <v>3.7100000000000001E-2</v>
      </c>
      <c r="BB20" s="1">
        <v>1871.78</v>
      </c>
      <c r="BC20">
        <v>0.1328</v>
      </c>
      <c r="BD20" s="1">
        <v>14091.26</v>
      </c>
      <c r="BE20" s="1">
        <v>6163.62</v>
      </c>
      <c r="BF20">
        <v>2.2193999999999998</v>
      </c>
      <c r="BG20">
        <v>0.45679999999999998</v>
      </c>
      <c r="BH20">
        <v>0.25669999999999998</v>
      </c>
      <c r="BI20">
        <v>0.25829999999999997</v>
      </c>
      <c r="BJ20">
        <v>2.0899999999999998E-2</v>
      </c>
      <c r="BK20">
        <v>7.1999999999999998E-3</v>
      </c>
    </row>
    <row r="21" spans="1:63" x14ac:dyDescent="0.25">
      <c r="A21" t="s">
        <v>22</v>
      </c>
      <c r="B21">
        <v>43521</v>
      </c>
      <c r="C21">
        <v>89</v>
      </c>
      <c r="D21">
        <v>27.81</v>
      </c>
      <c r="E21" s="1">
        <v>2474.81</v>
      </c>
      <c r="F21" s="1">
        <v>2565.54</v>
      </c>
      <c r="G21">
        <v>4.6199999999999998E-2</v>
      </c>
      <c r="H21">
        <v>0</v>
      </c>
      <c r="I21">
        <v>2.63E-2</v>
      </c>
      <c r="J21">
        <v>4.0000000000000002E-4</v>
      </c>
      <c r="K21">
        <v>2.5499999999999998E-2</v>
      </c>
      <c r="L21">
        <v>0.85629999999999995</v>
      </c>
      <c r="M21">
        <v>4.5400000000000003E-2</v>
      </c>
      <c r="N21">
        <v>0.36170000000000002</v>
      </c>
      <c r="O21">
        <v>3.3399999999999999E-2</v>
      </c>
      <c r="P21">
        <v>0.18509999999999999</v>
      </c>
      <c r="Q21" s="1">
        <v>67006.47</v>
      </c>
      <c r="R21">
        <v>0.1694</v>
      </c>
      <c r="S21">
        <v>0.1202</v>
      </c>
      <c r="T21">
        <v>0.71040000000000003</v>
      </c>
      <c r="U21">
        <v>17.8</v>
      </c>
      <c r="V21" s="1">
        <v>98805.56</v>
      </c>
      <c r="W21">
        <v>136.65</v>
      </c>
      <c r="X21" s="1">
        <v>244122.59</v>
      </c>
      <c r="Y21">
        <v>0.62990000000000002</v>
      </c>
      <c r="Z21">
        <v>0.30280000000000001</v>
      </c>
      <c r="AA21">
        <v>6.7299999999999999E-2</v>
      </c>
      <c r="AB21">
        <v>0.37009999999999998</v>
      </c>
      <c r="AC21">
        <v>244.12</v>
      </c>
      <c r="AD21" s="1">
        <v>7385.85</v>
      </c>
      <c r="AE21">
        <v>654.86</v>
      </c>
      <c r="AF21" s="1">
        <v>213203.06</v>
      </c>
      <c r="AG21">
        <v>514</v>
      </c>
      <c r="AH21" s="1">
        <v>27688</v>
      </c>
      <c r="AI21" s="1">
        <v>54668</v>
      </c>
      <c r="AJ21">
        <v>59.07</v>
      </c>
      <c r="AK21">
        <v>28.18</v>
      </c>
      <c r="AL21">
        <v>28.17</v>
      </c>
      <c r="AM21">
        <v>4</v>
      </c>
      <c r="AN21" s="1">
        <v>1588.44</v>
      </c>
      <c r="AO21">
        <v>1.5158</v>
      </c>
      <c r="AP21" s="1">
        <v>1236.2</v>
      </c>
      <c r="AQ21" s="1">
        <v>2071.4699999999998</v>
      </c>
      <c r="AR21" s="1">
        <v>8459.94</v>
      </c>
      <c r="AS21" s="1">
        <v>1002.25</v>
      </c>
      <c r="AT21">
        <v>386.33</v>
      </c>
      <c r="AU21" s="1">
        <v>13156.22</v>
      </c>
      <c r="AV21" s="1">
        <v>3686.29</v>
      </c>
      <c r="AW21">
        <v>0.26979999999999998</v>
      </c>
      <c r="AX21" s="1">
        <v>7659.66</v>
      </c>
      <c r="AY21">
        <v>0.56059999999999999</v>
      </c>
      <c r="AZ21" s="1">
        <v>1360.09</v>
      </c>
      <c r="BA21">
        <v>9.9500000000000005E-2</v>
      </c>
      <c r="BB21">
        <v>957.22</v>
      </c>
      <c r="BC21">
        <v>7.0099999999999996E-2</v>
      </c>
      <c r="BD21" s="1">
        <v>13663.25</v>
      </c>
      <c r="BE21" s="1">
        <v>3279.32</v>
      </c>
      <c r="BF21">
        <v>0.65239999999999998</v>
      </c>
      <c r="BG21">
        <v>0.56530000000000002</v>
      </c>
      <c r="BH21">
        <v>0.25219999999999998</v>
      </c>
      <c r="BI21">
        <v>0.1237</v>
      </c>
      <c r="BJ21">
        <v>0.04</v>
      </c>
      <c r="BK21">
        <v>1.8800000000000001E-2</v>
      </c>
    </row>
    <row r="22" spans="1:63" x14ac:dyDescent="0.25">
      <c r="A22" t="s">
        <v>23</v>
      </c>
      <c r="B22">
        <v>49171</v>
      </c>
      <c r="C22">
        <v>24</v>
      </c>
      <c r="D22">
        <v>121.87</v>
      </c>
      <c r="E22" s="1">
        <v>2924.8</v>
      </c>
      <c r="F22" s="1">
        <v>2947.8</v>
      </c>
      <c r="G22">
        <v>6.25E-2</v>
      </c>
      <c r="H22">
        <v>1E-3</v>
      </c>
      <c r="I22">
        <v>3.44E-2</v>
      </c>
      <c r="J22">
        <v>0</v>
      </c>
      <c r="K22">
        <v>2.7300000000000001E-2</v>
      </c>
      <c r="L22">
        <v>0.84540000000000004</v>
      </c>
      <c r="M22">
        <v>2.9399999999999999E-2</v>
      </c>
      <c r="N22">
        <v>6.6699999999999995E-2</v>
      </c>
      <c r="O22">
        <v>5.8999999999999999E-3</v>
      </c>
      <c r="P22">
        <v>0.1138</v>
      </c>
      <c r="Q22" s="1">
        <v>83831.179999999993</v>
      </c>
      <c r="R22">
        <v>4.8899999999999999E-2</v>
      </c>
      <c r="S22">
        <v>6.5199999999999994E-2</v>
      </c>
      <c r="T22">
        <v>0.88590000000000002</v>
      </c>
      <c r="U22">
        <v>12</v>
      </c>
      <c r="V22" s="1">
        <v>105472.25</v>
      </c>
      <c r="W22">
        <v>243.73</v>
      </c>
      <c r="X22" s="1">
        <v>251869.21</v>
      </c>
      <c r="Y22">
        <v>0.82609999999999995</v>
      </c>
      <c r="Z22">
        <v>0.15190000000000001</v>
      </c>
      <c r="AA22">
        <v>2.1999999999999999E-2</v>
      </c>
      <c r="AB22">
        <v>0.1739</v>
      </c>
      <c r="AC22">
        <v>251.87</v>
      </c>
      <c r="AD22" s="1">
        <v>11413.35</v>
      </c>
      <c r="AE22" s="1">
        <v>1193.1600000000001</v>
      </c>
      <c r="AF22" s="1">
        <v>233205.65</v>
      </c>
      <c r="AG22">
        <v>540</v>
      </c>
      <c r="AH22" s="1">
        <v>53438</v>
      </c>
      <c r="AI22" s="1">
        <v>111183</v>
      </c>
      <c r="AJ22">
        <v>81.28</v>
      </c>
      <c r="AK22">
        <v>43.82</v>
      </c>
      <c r="AL22">
        <v>48.24</v>
      </c>
      <c r="AM22">
        <v>5.6</v>
      </c>
      <c r="AN22">
        <v>0</v>
      </c>
      <c r="AO22">
        <v>0.77429999999999999</v>
      </c>
      <c r="AP22" s="1">
        <v>1448.82</v>
      </c>
      <c r="AQ22" s="1">
        <v>2082.91</v>
      </c>
      <c r="AR22" s="1">
        <v>8212.15</v>
      </c>
      <c r="AS22">
        <v>826.91</v>
      </c>
      <c r="AT22">
        <v>417.24</v>
      </c>
      <c r="AU22" s="1">
        <v>12988.04</v>
      </c>
      <c r="AV22" s="1">
        <v>2877.07</v>
      </c>
      <c r="AW22">
        <v>0.20799999999999999</v>
      </c>
      <c r="AX22" s="1">
        <v>9831.9</v>
      </c>
      <c r="AY22">
        <v>0.71079999999999999</v>
      </c>
      <c r="AZ22">
        <v>825</v>
      </c>
      <c r="BA22">
        <v>5.96E-2</v>
      </c>
      <c r="BB22">
        <v>297.83999999999997</v>
      </c>
      <c r="BC22">
        <v>2.1499999999999998E-2</v>
      </c>
      <c r="BD22" s="1">
        <v>13831.82</v>
      </c>
      <c r="BE22" s="1">
        <v>1613.58</v>
      </c>
      <c r="BF22">
        <v>0.16869999999999999</v>
      </c>
      <c r="BG22">
        <v>0.63919999999999999</v>
      </c>
      <c r="BH22">
        <v>0.25190000000000001</v>
      </c>
      <c r="BI22">
        <v>6.8199999999999997E-2</v>
      </c>
      <c r="BJ22">
        <v>2.4199999999999999E-2</v>
      </c>
      <c r="BK22">
        <v>1.6400000000000001E-2</v>
      </c>
    </row>
    <row r="23" spans="1:63" x14ac:dyDescent="0.25">
      <c r="A23" t="s">
        <v>24</v>
      </c>
      <c r="B23">
        <v>48298</v>
      </c>
      <c r="C23">
        <v>27</v>
      </c>
      <c r="D23">
        <v>169.59</v>
      </c>
      <c r="E23" s="1">
        <v>4579.01</v>
      </c>
      <c r="F23" s="1">
        <v>4437.38</v>
      </c>
      <c r="G23">
        <v>6.7999999999999996E-3</v>
      </c>
      <c r="H23">
        <v>6.9999999999999999E-4</v>
      </c>
      <c r="I23">
        <v>0.12740000000000001</v>
      </c>
      <c r="J23">
        <v>2.3E-3</v>
      </c>
      <c r="K23">
        <v>6.2399999999999997E-2</v>
      </c>
      <c r="L23">
        <v>0.74550000000000005</v>
      </c>
      <c r="M23">
        <v>5.4899999999999997E-2</v>
      </c>
      <c r="N23">
        <v>0.51919999999999999</v>
      </c>
      <c r="O23">
        <v>9.9000000000000008E-3</v>
      </c>
      <c r="P23">
        <v>0.15310000000000001</v>
      </c>
      <c r="Q23" s="1">
        <v>46250.21</v>
      </c>
      <c r="R23">
        <v>0.27010000000000001</v>
      </c>
      <c r="S23">
        <v>0.23469999999999999</v>
      </c>
      <c r="T23">
        <v>0.49519999999999997</v>
      </c>
      <c r="U23">
        <v>29.98</v>
      </c>
      <c r="V23" s="1">
        <v>68606</v>
      </c>
      <c r="W23">
        <v>148.63</v>
      </c>
      <c r="X23" s="1">
        <v>134493.06</v>
      </c>
      <c r="Y23">
        <v>0.68779999999999997</v>
      </c>
      <c r="Z23">
        <v>0.28000000000000003</v>
      </c>
      <c r="AA23">
        <v>3.2199999999999999E-2</v>
      </c>
      <c r="AB23">
        <v>0.31219999999999998</v>
      </c>
      <c r="AC23">
        <v>134.49</v>
      </c>
      <c r="AD23" s="1">
        <v>4483.96</v>
      </c>
      <c r="AE23">
        <v>606.6</v>
      </c>
      <c r="AF23" s="1">
        <v>131400.03</v>
      </c>
      <c r="AG23">
        <v>215</v>
      </c>
      <c r="AH23" s="1">
        <v>31763</v>
      </c>
      <c r="AI23" s="1">
        <v>43793</v>
      </c>
      <c r="AJ23">
        <v>56.7</v>
      </c>
      <c r="AK23">
        <v>31.34</v>
      </c>
      <c r="AL23">
        <v>35.56</v>
      </c>
      <c r="AM23">
        <v>6.4</v>
      </c>
      <c r="AN23">
        <v>0</v>
      </c>
      <c r="AO23">
        <v>0.7843</v>
      </c>
      <c r="AP23" s="1">
        <v>1144.3800000000001</v>
      </c>
      <c r="AQ23" s="1">
        <v>1783.37</v>
      </c>
      <c r="AR23" s="1">
        <v>6195.22</v>
      </c>
      <c r="AS23">
        <v>696.91</v>
      </c>
      <c r="AT23">
        <v>291.44</v>
      </c>
      <c r="AU23" s="1">
        <v>10111.32</v>
      </c>
      <c r="AV23" s="1">
        <v>5576.03</v>
      </c>
      <c r="AW23">
        <v>0.46679999999999999</v>
      </c>
      <c r="AX23" s="1">
        <v>3863.25</v>
      </c>
      <c r="AY23">
        <v>0.32340000000000002</v>
      </c>
      <c r="AZ23" s="1">
        <v>1344.4</v>
      </c>
      <c r="BA23">
        <v>0.1125</v>
      </c>
      <c r="BB23" s="1">
        <v>1161.7</v>
      </c>
      <c r="BC23">
        <v>9.7299999999999998E-2</v>
      </c>
      <c r="BD23" s="1">
        <v>11945.39</v>
      </c>
      <c r="BE23" s="1">
        <v>4113.3500000000004</v>
      </c>
      <c r="BF23">
        <v>1.2014</v>
      </c>
      <c r="BG23">
        <v>0.52339999999999998</v>
      </c>
      <c r="BH23">
        <v>0.2056</v>
      </c>
      <c r="BI23">
        <v>0.24199999999999999</v>
      </c>
      <c r="BJ23">
        <v>1.8200000000000001E-2</v>
      </c>
      <c r="BK23">
        <v>1.0699999999999999E-2</v>
      </c>
    </row>
    <row r="24" spans="1:63" x14ac:dyDescent="0.25">
      <c r="A24" t="s">
        <v>25</v>
      </c>
      <c r="B24">
        <v>48124</v>
      </c>
      <c r="C24">
        <v>11</v>
      </c>
      <c r="D24">
        <v>343.32</v>
      </c>
      <c r="E24" s="1">
        <v>3776.53</v>
      </c>
      <c r="F24" s="1">
        <v>3768.23</v>
      </c>
      <c r="G24">
        <v>2.0299999999999999E-2</v>
      </c>
      <c r="H24">
        <v>1.9E-3</v>
      </c>
      <c r="I24">
        <v>1.26E-2</v>
      </c>
      <c r="J24">
        <v>5.0000000000000001E-4</v>
      </c>
      <c r="K24">
        <v>2.6499999999999999E-2</v>
      </c>
      <c r="L24">
        <v>0.90849999999999997</v>
      </c>
      <c r="M24">
        <v>2.9700000000000001E-2</v>
      </c>
      <c r="N24">
        <v>9.0499999999999997E-2</v>
      </c>
      <c r="O24">
        <v>6.6E-3</v>
      </c>
      <c r="P24">
        <v>0.1045</v>
      </c>
      <c r="Q24" s="1">
        <v>71755.33</v>
      </c>
      <c r="R24">
        <v>9.0899999999999995E-2</v>
      </c>
      <c r="S24">
        <v>0.15290000000000001</v>
      </c>
      <c r="T24">
        <v>0.75619999999999998</v>
      </c>
      <c r="U24">
        <v>18</v>
      </c>
      <c r="V24" s="1">
        <v>94884.86</v>
      </c>
      <c r="W24">
        <v>207.96</v>
      </c>
      <c r="X24" s="1">
        <v>265407.78999999998</v>
      </c>
      <c r="Y24">
        <v>0.82010000000000005</v>
      </c>
      <c r="Z24">
        <v>0.1149</v>
      </c>
      <c r="AA24">
        <v>6.5000000000000002E-2</v>
      </c>
      <c r="AB24">
        <v>0.1799</v>
      </c>
      <c r="AC24">
        <v>265.41000000000003</v>
      </c>
      <c r="AD24" s="1">
        <v>10531.91</v>
      </c>
      <c r="AE24" s="1">
        <v>1158.8</v>
      </c>
      <c r="AF24" s="1">
        <v>244337.08</v>
      </c>
      <c r="AG24">
        <v>555</v>
      </c>
      <c r="AH24" s="1">
        <v>52827</v>
      </c>
      <c r="AI24" s="1">
        <v>104303</v>
      </c>
      <c r="AJ24">
        <v>66.290000000000006</v>
      </c>
      <c r="AK24">
        <v>36.619999999999997</v>
      </c>
      <c r="AL24">
        <v>46.49</v>
      </c>
      <c r="AM24">
        <v>4.2</v>
      </c>
      <c r="AN24">
        <v>0</v>
      </c>
      <c r="AO24">
        <v>0.67559999999999998</v>
      </c>
      <c r="AP24" s="1">
        <v>1333.04</v>
      </c>
      <c r="AQ24" s="1">
        <v>1969.93</v>
      </c>
      <c r="AR24" s="1">
        <v>6930.04</v>
      </c>
      <c r="AS24">
        <v>667.74</v>
      </c>
      <c r="AT24">
        <v>455.73</v>
      </c>
      <c r="AU24" s="1">
        <v>11356.5</v>
      </c>
      <c r="AV24" s="1">
        <v>2097.7600000000002</v>
      </c>
      <c r="AW24">
        <v>0.17929999999999999</v>
      </c>
      <c r="AX24" s="1">
        <v>8453.58</v>
      </c>
      <c r="AY24">
        <v>0.72260000000000002</v>
      </c>
      <c r="AZ24">
        <v>827.23</v>
      </c>
      <c r="BA24">
        <v>7.0699999999999999E-2</v>
      </c>
      <c r="BB24">
        <v>319.63</v>
      </c>
      <c r="BC24">
        <v>2.7300000000000001E-2</v>
      </c>
      <c r="BD24" s="1">
        <v>11698.2</v>
      </c>
      <c r="BE24">
        <v>837.33</v>
      </c>
      <c r="BF24">
        <v>9.0399999999999994E-2</v>
      </c>
      <c r="BG24">
        <v>0.59379999999999999</v>
      </c>
      <c r="BH24">
        <v>0.21659999999999999</v>
      </c>
      <c r="BI24">
        <v>0.13930000000000001</v>
      </c>
      <c r="BJ24">
        <v>3.0499999999999999E-2</v>
      </c>
      <c r="BK24">
        <v>1.9900000000000001E-2</v>
      </c>
    </row>
    <row r="25" spans="1:63" x14ac:dyDescent="0.25">
      <c r="A25" t="s">
        <v>26</v>
      </c>
      <c r="B25">
        <v>48116</v>
      </c>
      <c r="C25">
        <v>21</v>
      </c>
      <c r="D25">
        <v>210.91</v>
      </c>
      <c r="E25" s="1">
        <v>4429.21</v>
      </c>
      <c r="F25" s="1">
        <v>4321</v>
      </c>
      <c r="G25">
        <v>3.44E-2</v>
      </c>
      <c r="H25">
        <v>6.9999999999999999E-4</v>
      </c>
      <c r="I25">
        <v>3.0099999999999998E-2</v>
      </c>
      <c r="J25">
        <v>2.9999999999999997E-4</v>
      </c>
      <c r="K25">
        <v>6.6500000000000004E-2</v>
      </c>
      <c r="L25">
        <v>0.82140000000000002</v>
      </c>
      <c r="M25">
        <v>4.6600000000000003E-2</v>
      </c>
      <c r="N25">
        <v>0.10639999999999999</v>
      </c>
      <c r="O25">
        <v>1.29E-2</v>
      </c>
      <c r="P25">
        <v>8.9200000000000002E-2</v>
      </c>
      <c r="Q25" s="1">
        <v>65127.85</v>
      </c>
      <c r="R25">
        <v>0.1701</v>
      </c>
      <c r="S25">
        <v>0.2656</v>
      </c>
      <c r="T25">
        <v>0.56430000000000002</v>
      </c>
      <c r="U25">
        <v>22</v>
      </c>
      <c r="V25" s="1">
        <v>89523.32</v>
      </c>
      <c r="W25">
        <v>200.33</v>
      </c>
      <c r="X25" s="1">
        <v>214780.57</v>
      </c>
      <c r="Y25">
        <v>0.79079999999999995</v>
      </c>
      <c r="Z25">
        <v>0.18970000000000001</v>
      </c>
      <c r="AA25">
        <v>1.95E-2</v>
      </c>
      <c r="AB25">
        <v>0.2092</v>
      </c>
      <c r="AC25">
        <v>214.78</v>
      </c>
      <c r="AD25" s="1">
        <v>7580.81</v>
      </c>
      <c r="AE25">
        <v>804.48</v>
      </c>
      <c r="AF25" s="1">
        <v>209732.26</v>
      </c>
      <c r="AG25">
        <v>501</v>
      </c>
      <c r="AH25" s="1">
        <v>57649</v>
      </c>
      <c r="AI25" s="1">
        <v>107781</v>
      </c>
      <c r="AJ25">
        <v>52.47</v>
      </c>
      <c r="AK25">
        <v>34.96</v>
      </c>
      <c r="AL25">
        <v>34.92</v>
      </c>
      <c r="AM25">
        <v>5.8</v>
      </c>
      <c r="AN25">
        <v>0</v>
      </c>
      <c r="AO25">
        <v>0.55679999999999996</v>
      </c>
      <c r="AP25" s="1">
        <v>1141.6199999999999</v>
      </c>
      <c r="AQ25" s="1">
        <v>1815.65</v>
      </c>
      <c r="AR25" s="1">
        <v>6096.34</v>
      </c>
      <c r="AS25">
        <v>642.11</v>
      </c>
      <c r="AT25">
        <v>225.91</v>
      </c>
      <c r="AU25" s="1">
        <v>9921.6200000000008</v>
      </c>
      <c r="AV25" s="1">
        <v>2125.16</v>
      </c>
      <c r="AW25">
        <v>0.20219999999999999</v>
      </c>
      <c r="AX25" s="1">
        <v>6435.25</v>
      </c>
      <c r="AY25">
        <v>0.61229999999999996</v>
      </c>
      <c r="AZ25" s="1">
        <v>1550.82</v>
      </c>
      <c r="BA25">
        <v>0.14760000000000001</v>
      </c>
      <c r="BB25">
        <v>398.05</v>
      </c>
      <c r="BC25">
        <v>3.7900000000000003E-2</v>
      </c>
      <c r="BD25" s="1">
        <v>10509.28</v>
      </c>
      <c r="BE25" s="1">
        <v>1081.21</v>
      </c>
      <c r="BF25">
        <v>0.14630000000000001</v>
      </c>
      <c r="BG25">
        <v>0.55359999999999998</v>
      </c>
      <c r="BH25">
        <v>0.21479999999999999</v>
      </c>
      <c r="BI25">
        <v>0.1817</v>
      </c>
      <c r="BJ25">
        <v>3.5200000000000002E-2</v>
      </c>
      <c r="BK25">
        <v>1.47E-2</v>
      </c>
    </row>
    <row r="26" spans="1:63" x14ac:dyDescent="0.25">
      <c r="A26" t="s">
        <v>27</v>
      </c>
      <c r="B26">
        <v>46706</v>
      </c>
      <c r="C26">
        <v>52</v>
      </c>
      <c r="D26">
        <v>11.47</v>
      </c>
      <c r="E26">
        <v>596.35</v>
      </c>
      <c r="F26">
        <v>735.93</v>
      </c>
      <c r="G26">
        <v>6.7999999999999996E-3</v>
      </c>
      <c r="H26">
        <v>1.4E-3</v>
      </c>
      <c r="I26">
        <v>5.4000000000000003E-3</v>
      </c>
      <c r="J26">
        <v>2.5999999999999999E-3</v>
      </c>
      <c r="K26">
        <v>9.2899999999999996E-2</v>
      </c>
      <c r="L26">
        <v>0.87480000000000002</v>
      </c>
      <c r="M26">
        <v>1.6E-2</v>
      </c>
      <c r="N26">
        <v>0.24249999999999999</v>
      </c>
      <c r="O26">
        <v>0</v>
      </c>
      <c r="P26">
        <v>5.9900000000000002E-2</v>
      </c>
      <c r="Q26" s="1">
        <v>63842.62</v>
      </c>
      <c r="R26">
        <v>0.1176</v>
      </c>
      <c r="S26">
        <v>0.14710000000000001</v>
      </c>
      <c r="T26">
        <v>0.73529999999999995</v>
      </c>
      <c r="U26">
        <v>7</v>
      </c>
      <c r="V26" s="1">
        <v>74350.86</v>
      </c>
      <c r="W26">
        <v>80.989999999999995</v>
      </c>
      <c r="X26" s="1">
        <v>171036.64</v>
      </c>
      <c r="Y26">
        <v>0.78110000000000002</v>
      </c>
      <c r="Z26">
        <v>0.15579999999999999</v>
      </c>
      <c r="AA26">
        <v>6.3E-2</v>
      </c>
      <c r="AB26">
        <v>0.21890000000000001</v>
      </c>
      <c r="AC26">
        <v>171.04</v>
      </c>
      <c r="AD26" s="1">
        <v>5263.03</v>
      </c>
      <c r="AE26">
        <v>560.36</v>
      </c>
      <c r="AF26" s="1">
        <v>141353.9</v>
      </c>
      <c r="AG26">
        <v>266</v>
      </c>
      <c r="AH26" s="1">
        <v>36284</v>
      </c>
      <c r="AI26" s="1">
        <v>53883</v>
      </c>
      <c r="AJ26">
        <v>45.48</v>
      </c>
      <c r="AK26">
        <v>27.09</v>
      </c>
      <c r="AL26">
        <v>43.26</v>
      </c>
      <c r="AM26">
        <v>5</v>
      </c>
      <c r="AN26" s="1">
        <v>1569.09</v>
      </c>
      <c r="AO26">
        <v>1.3224</v>
      </c>
      <c r="AP26" s="1">
        <v>1882.78</v>
      </c>
      <c r="AQ26" s="1">
        <v>2778.46</v>
      </c>
      <c r="AR26" s="1">
        <v>7256.26</v>
      </c>
      <c r="AS26">
        <v>666.42</v>
      </c>
      <c r="AT26">
        <v>532.44000000000005</v>
      </c>
      <c r="AU26" s="1">
        <v>13116.43</v>
      </c>
      <c r="AV26" s="1">
        <v>4898.1899999999996</v>
      </c>
      <c r="AW26">
        <v>0.35639999999999999</v>
      </c>
      <c r="AX26" s="1">
        <v>4688.04</v>
      </c>
      <c r="AY26">
        <v>0.34110000000000001</v>
      </c>
      <c r="AZ26" s="1">
        <v>3499.39</v>
      </c>
      <c r="BA26">
        <v>0.25459999999999999</v>
      </c>
      <c r="BB26">
        <v>657.04</v>
      </c>
      <c r="BC26">
        <v>4.7800000000000002E-2</v>
      </c>
      <c r="BD26" s="1">
        <v>13742.65</v>
      </c>
      <c r="BE26" s="1">
        <v>6188.65</v>
      </c>
      <c r="BF26">
        <v>1.7834000000000001</v>
      </c>
      <c r="BG26">
        <v>0.53910000000000002</v>
      </c>
      <c r="BH26">
        <v>0.20960000000000001</v>
      </c>
      <c r="BI26">
        <v>0.19939999999999999</v>
      </c>
      <c r="BJ26">
        <v>3.4200000000000001E-2</v>
      </c>
      <c r="BK26">
        <v>1.78E-2</v>
      </c>
    </row>
    <row r="27" spans="1:63" x14ac:dyDescent="0.25">
      <c r="A27" t="s">
        <v>28</v>
      </c>
      <c r="B27">
        <v>43539</v>
      </c>
      <c r="C27">
        <v>9</v>
      </c>
      <c r="D27">
        <v>436.63</v>
      </c>
      <c r="E27" s="1">
        <v>3929.64</v>
      </c>
      <c r="F27" s="1">
        <v>3785.6</v>
      </c>
      <c r="G27">
        <v>3.5999999999999999E-3</v>
      </c>
      <c r="H27">
        <v>8.0000000000000004E-4</v>
      </c>
      <c r="I27">
        <v>0.14990000000000001</v>
      </c>
      <c r="J27">
        <v>3.3999999999999998E-3</v>
      </c>
      <c r="K27">
        <v>2.8000000000000001E-2</v>
      </c>
      <c r="L27">
        <v>0.73699999999999999</v>
      </c>
      <c r="M27">
        <v>7.7200000000000005E-2</v>
      </c>
      <c r="N27">
        <v>0.71279999999999999</v>
      </c>
      <c r="O27">
        <v>7.1000000000000004E-3</v>
      </c>
      <c r="P27">
        <v>0.1951</v>
      </c>
      <c r="Q27" s="1">
        <v>63323.040000000001</v>
      </c>
      <c r="R27">
        <v>0.28799999999999998</v>
      </c>
      <c r="S27">
        <v>0.16400000000000001</v>
      </c>
      <c r="T27">
        <v>0.54800000000000004</v>
      </c>
      <c r="U27">
        <v>31</v>
      </c>
      <c r="V27" s="1">
        <v>78485.899999999994</v>
      </c>
      <c r="W27">
        <v>126.64</v>
      </c>
      <c r="X27" s="1">
        <v>86746.77</v>
      </c>
      <c r="Y27">
        <v>0.76819999999999999</v>
      </c>
      <c r="Z27">
        <v>0.18609999999999999</v>
      </c>
      <c r="AA27">
        <v>4.58E-2</v>
      </c>
      <c r="AB27">
        <v>0.23180000000000001</v>
      </c>
      <c r="AC27">
        <v>86.75</v>
      </c>
      <c r="AD27" s="1">
        <v>3894.91</v>
      </c>
      <c r="AE27">
        <v>590.57000000000005</v>
      </c>
      <c r="AF27" s="1">
        <v>79600.289999999994</v>
      </c>
      <c r="AG27">
        <v>52</v>
      </c>
      <c r="AH27" s="1">
        <v>28267</v>
      </c>
      <c r="AI27" s="1">
        <v>38843</v>
      </c>
      <c r="AJ27">
        <v>62.51</v>
      </c>
      <c r="AK27">
        <v>42.15</v>
      </c>
      <c r="AL27">
        <v>51.93</v>
      </c>
      <c r="AM27">
        <v>4.3</v>
      </c>
      <c r="AN27">
        <v>0</v>
      </c>
      <c r="AO27">
        <v>1.2916000000000001</v>
      </c>
      <c r="AP27" s="1">
        <v>1528.83</v>
      </c>
      <c r="AQ27" s="1">
        <v>2306.52</v>
      </c>
      <c r="AR27" s="1">
        <v>7525.26</v>
      </c>
      <c r="AS27">
        <v>677.5</v>
      </c>
      <c r="AT27">
        <v>329.83</v>
      </c>
      <c r="AU27" s="1">
        <v>12367.93</v>
      </c>
      <c r="AV27" s="1">
        <v>8644.9699999999993</v>
      </c>
      <c r="AW27">
        <v>0.59630000000000005</v>
      </c>
      <c r="AX27" s="1">
        <v>3463.47</v>
      </c>
      <c r="AY27">
        <v>0.2389</v>
      </c>
      <c r="AZ27" s="1">
        <v>1324.7</v>
      </c>
      <c r="BA27">
        <v>9.1399999999999995E-2</v>
      </c>
      <c r="BB27" s="1">
        <v>1063.49</v>
      </c>
      <c r="BC27">
        <v>7.3400000000000007E-2</v>
      </c>
      <c r="BD27" s="1">
        <v>14496.63</v>
      </c>
      <c r="BE27" s="1">
        <v>7078.2</v>
      </c>
      <c r="BF27">
        <v>3.6924000000000001</v>
      </c>
      <c r="BG27">
        <v>0.52549999999999997</v>
      </c>
      <c r="BH27">
        <v>0.2112</v>
      </c>
      <c r="BI27">
        <v>0.23180000000000001</v>
      </c>
      <c r="BJ27">
        <v>2.7199999999999998E-2</v>
      </c>
      <c r="BK27">
        <v>4.3E-3</v>
      </c>
    </row>
    <row r="28" spans="1:63" x14ac:dyDescent="0.25">
      <c r="A28" t="s">
        <v>29</v>
      </c>
      <c r="B28">
        <v>45203</v>
      </c>
      <c r="C28">
        <v>125</v>
      </c>
      <c r="D28">
        <v>9.81</v>
      </c>
      <c r="E28" s="1">
        <v>1226.24</v>
      </c>
      <c r="F28" s="1">
        <v>1372.06</v>
      </c>
      <c r="G28">
        <v>6.9999999999999999E-4</v>
      </c>
      <c r="H28">
        <v>0</v>
      </c>
      <c r="I28">
        <v>1.4E-3</v>
      </c>
      <c r="J28">
        <v>1.5E-3</v>
      </c>
      <c r="K28">
        <v>6.6E-3</v>
      </c>
      <c r="L28">
        <v>0.96040000000000003</v>
      </c>
      <c r="M28">
        <v>2.9499999999999998E-2</v>
      </c>
      <c r="N28">
        <v>0.34179999999999999</v>
      </c>
      <c r="O28">
        <v>6.9999999999999999E-4</v>
      </c>
      <c r="P28">
        <v>0.10100000000000001</v>
      </c>
      <c r="Q28" s="1">
        <v>51877.34</v>
      </c>
      <c r="R28">
        <v>0.1075</v>
      </c>
      <c r="S28">
        <v>0.24729999999999999</v>
      </c>
      <c r="T28">
        <v>0.6452</v>
      </c>
      <c r="U28">
        <v>7</v>
      </c>
      <c r="V28" s="1">
        <v>88316.43</v>
      </c>
      <c r="W28">
        <v>169.15</v>
      </c>
      <c r="X28" s="1">
        <v>199718.81</v>
      </c>
      <c r="Y28">
        <v>0.50970000000000004</v>
      </c>
      <c r="Z28">
        <v>0.34320000000000001</v>
      </c>
      <c r="AA28">
        <v>0.14710000000000001</v>
      </c>
      <c r="AB28">
        <v>0.49030000000000001</v>
      </c>
      <c r="AC28">
        <v>199.72</v>
      </c>
      <c r="AD28" s="1">
        <v>5360.41</v>
      </c>
      <c r="AE28">
        <v>324.07</v>
      </c>
      <c r="AF28" s="1">
        <v>152323.14000000001</v>
      </c>
      <c r="AG28">
        <v>326</v>
      </c>
      <c r="AH28" s="1">
        <v>32859</v>
      </c>
      <c r="AI28" s="1">
        <v>56114</v>
      </c>
      <c r="AJ28">
        <v>41.4</v>
      </c>
      <c r="AK28">
        <v>21.45</v>
      </c>
      <c r="AL28">
        <v>28.6</v>
      </c>
      <c r="AM28">
        <v>3.9</v>
      </c>
      <c r="AN28">
        <v>0.04</v>
      </c>
      <c r="AO28">
        <v>0.57740000000000002</v>
      </c>
      <c r="AP28">
        <v>957.16</v>
      </c>
      <c r="AQ28" s="1">
        <v>2056.12</v>
      </c>
      <c r="AR28" s="1">
        <v>6218.92</v>
      </c>
      <c r="AS28">
        <v>706.53</v>
      </c>
      <c r="AT28">
        <v>351.09</v>
      </c>
      <c r="AU28" s="1">
        <v>10289.790000000001</v>
      </c>
      <c r="AV28" s="1">
        <v>4864.97</v>
      </c>
      <c r="AW28">
        <v>0.42170000000000002</v>
      </c>
      <c r="AX28" s="1">
        <v>4364.2299999999996</v>
      </c>
      <c r="AY28">
        <v>0.37830000000000003</v>
      </c>
      <c r="AZ28" s="1">
        <v>1560</v>
      </c>
      <c r="BA28">
        <v>0.13519999999999999</v>
      </c>
      <c r="BB28">
        <v>748.5</v>
      </c>
      <c r="BC28">
        <v>6.4899999999999999E-2</v>
      </c>
      <c r="BD28" s="1">
        <v>11537.7</v>
      </c>
      <c r="BE28" s="1">
        <v>5351.27</v>
      </c>
      <c r="BF28">
        <v>1.6455</v>
      </c>
      <c r="BG28">
        <v>0.47120000000000001</v>
      </c>
      <c r="BH28">
        <v>0.25519999999999998</v>
      </c>
      <c r="BI28">
        <v>0.20680000000000001</v>
      </c>
      <c r="BJ28">
        <v>4.9200000000000001E-2</v>
      </c>
      <c r="BK28">
        <v>1.7600000000000001E-2</v>
      </c>
    </row>
    <row r="29" spans="1:63" x14ac:dyDescent="0.25">
      <c r="A29" t="s">
        <v>30</v>
      </c>
      <c r="B29">
        <v>46300</v>
      </c>
      <c r="C29">
        <v>26</v>
      </c>
      <c r="D29">
        <v>90.58</v>
      </c>
      <c r="E29" s="1">
        <v>2355.19</v>
      </c>
      <c r="F29" s="1">
        <v>2245.17</v>
      </c>
      <c r="G29">
        <v>1.41E-2</v>
      </c>
      <c r="H29">
        <v>0</v>
      </c>
      <c r="I29">
        <v>2.9600000000000001E-2</v>
      </c>
      <c r="J29">
        <v>1E-3</v>
      </c>
      <c r="K29">
        <v>3.04E-2</v>
      </c>
      <c r="L29">
        <v>0.85619999999999996</v>
      </c>
      <c r="M29">
        <v>6.8699999999999997E-2</v>
      </c>
      <c r="N29">
        <v>0.41970000000000002</v>
      </c>
      <c r="O29">
        <v>6.4999999999999997E-3</v>
      </c>
      <c r="P29">
        <v>0.1946</v>
      </c>
      <c r="Q29" s="1">
        <v>58391.02</v>
      </c>
      <c r="R29">
        <v>0.35709999999999997</v>
      </c>
      <c r="S29">
        <v>0.1429</v>
      </c>
      <c r="T29">
        <v>0.5</v>
      </c>
      <c r="U29">
        <v>13.33</v>
      </c>
      <c r="V29" s="1">
        <v>84546.62</v>
      </c>
      <c r="W29">
        <v>169.1</v>
      </c>
      <c r="X29" s="1">
        <v>101983.5</v>
      </c>
      <c r="Y29">
        <v>0.68799999999999994</v>
      </c>
      <c r="Z29">
        <v>0.23530000000000001</v>
      </c>
      <c r="AA29">
        <v>7.6700000000000004E-2</v>
      </c>
      <c r="AB29">
        <v>0.312</v>
      </c>
      <c r="AC29">
        <v>101.98</v>
      </c>
      <c r="AD29" s="1">
        <v>3568.65</v>
      </c>
      <c r="AE29">
        <v>344.42</v>
      </c>
      <c r="AF29" s="1">
        <v>99901.22</v>
      </c>
      <c r="AG29">
        <v>95</v>
      </c>
      <c r="AH29" s="1">
        <v>36824</v>
      </c>
      <c r="AI29" s="1">
        <v>62003</v>
      </c>
      <c r="AJ29">
        <v>55.05</v>
      </c>
      <c r="AK29">
        <v>28.31</v>
      </c>
      <c r="AL29">
        <v>47.98</v>
      </c>
      <c r="AM29">
        <v>4.3</v>
      </c>
      <c r="AN29">
        <v>0</v>
      </c>
      <c r="AO29">
        <v>0.50690000000000002</v>
      </c>
      <c r="AP29" s="1">
        <v>1325.75</v>
      </c>
      <c r="AQ29" s="1">
        <v>1629.81</v>
      </c>
      <c r="AR29" s="1">
        <v>5465.94</v>
      </c>
      <c r="AS29">
        <v>178.7</v>
      </c>
      <c r="AT29">
        <v>40.5</v>
      </c>
      <c r="AU29" s="1">
        <v>8640.7000000000007</v>
      </c>
      <c r="AV29" s="1">
        <v>5716.15</v>
      </c>
      <c r="AW29">
        <v>0.49220000000000003</v>
      </c>
      <c r="AX29" s="1">
        <v>3924.07</v>
      </c>
      <c r="AY29">
        <v>0.33789999999999998</v>
      </c>
      <c r="AZ29" s="1">
        <v>1155.32</v>
      </c>
      <c r="BA29">
        <v>9.9500000000000005E-2</v>
      </c>
      <c r="BB29">
        <v>819.07</v>
      </c>
      <c r="BC29">
        <v>7.0499999999999993E-2</v>
      </c>
      <c r="BD29" s="1">
        <v>11614.61</v>
      </c>
      <c r="BE29" s="1">
        <v>4987.53</v>
      </c>
      <c r="BF29">
        <v>1.3581000000000001</v>
      </c>
      <c r="BG29">
        <v>0.50209999999999999</v>
      </c>
      <c r="BH29">
        <v>0.2036</v>
      </c>
      <c r="BI29">
        <v>0.26200000000000001</v>
      </c>
      <c r="BJ29">
        <v>2.3699999999999999E-2</v>
      </c>
      <c r="BK29">
        <v>8.6999999999999994E-3</v>
      </c>
    </row>
    <row r="30" spans="1:63" x14ac:dyDescent="0.25">
      <c r="A30" t="s">
        <v>31</v>
      </c>
      <c r="B30">
        <v>45765</v>
      </c>
      <c r="C30">
        <v>46</v>
      </c>
      <c r="D30">
        <v>38.46</v>
      </c>
      <c r="E30" s="1">
        <v>1768.93</v>
      </c>
      <c r="F30" s="1">
        <v>1702.17</v>
      </c>
      <c r="G30">
        <v>2.4199999999999999E-2</v>
      </c>
      <c r="H30">
        <v>0</v>
      </c>
      <c r="I30">
        <v>4.8500000000000001E-2</v>
      </c>
      <c r="J30">
        <v>2.3999999999999998E-3</v>
      </c>
      <c r="K30">
        <v>4.3999999999999997E-2</v>
      </c>
      <c r="L30">
        <v>0.86809999999999998</v>
      </c>
      <c r="M30">
        <v>1.29E-2</v>
      </c>
      <c r="N30">
        <v>0.46179999999999999</v>
      </c>
      <c r="O30">
        <v>6.7000000000000002E-3</v>
      </c>
      <c r="P30">
        <v>0.1084</v>
      </c>
      <c r="Q30" s="1">
        <v>58965.31</v>
      </c>
      <c r="R30">
        <v>0.20749999999999999</v>
      </c>
      <c r="S30">
        <v>0.1981</v>
      </c>
      <c r="T30">
        <v>0.59430000000000005</v>
      </c>
      <c r="U30">
        <v>12</v>
      </c>
      <c r="V30" s="1">
        <v>70469.17</v>
      </c>
      <c r="W30">
        <v>140.41999999999999</v>
      </c>
      <c r="X30" s="1">
        <v>151740.5</v>
      </c>
      <c r="Y30">
        <v>0.64370000000000005</v>
      </c>
      <c r="Z30">
        <v>0.21429999999999999</v>
      </c>
      <c r="AA30">
        <v>0.14199999999999999</v>
      </c>
      <c r="AB30">
        <v>0.35630000000000001</v>
      </c>
      <c r="AC30">
        <v>151.74</v>
      </c>
      <c r="AD30" s="1">
        <v>4908.05</v>
      </c>
      <c r="AE30">
        <v>567.07000000000005</v>
      </c>
      <c r="AF30" s="1">
        <v>143613.29</v>
      </c>
      <c r="AG30">
        <v>276</v>
      </c>
      <c r="AH30" s="1">
        <v>35466</v>
      </c>
      <c r="AI30" s="1">
        <v>54232</v>
      </c>
      <c r="AJ30">
        <v>32.35</v>
      </c>
      <c r="AK30">
        <v>32.340000000000003</v>
      </c>
      <c r="AL30">
        <v>32.340000000000003</v>
      </c>
      <c r="AM30">
        <v>6.15</v>
      </c>
      <c r="AN30">
        <v>0</v>
      </c>
      <c r="AO30">
        <v>0.78820000000000001</v>
      </c>
      <c r="AP30" s="1">
        <v>1040.1500000000001</v>
      </c>
      <c r="AQ30" s="1">
        <v>2039.14</v>
      </c>
      <c r="AR30" s="1">
        <v>5841.1</v>
      </c>
      <c r="AS30">
        <v>679.37</v>
      </c>
      <c r="AT30">
        <v>161.12</v>
      </c>
      <c r="AU30" s="1">
        <v>9760.85</v>
      </c>
      <c r="AV30" s="1">
        <v>4540.1400000000003</v>
      </c>
      <c r="AW30">
        <v>0.41149999999999998</v>
      </c>
      <c r="AX30" s="1">
        <v>4232.18</v>
      </c>
      <c r="AY30">
        <v>0.3836</v>
      </c>
      <c r="AZ30" s="1">
        <v>1450.04</v>
      </c>
      <c r="BA30">
        <v>0.13139999999999999</v>
      </c>
      <c r="BB30">
        <v>810.19</v>
      </c>
      <c r="BC30">
        <v>7.3400000000000007E-2</v>
      </c>
      <c r="BD30" s="1">
        <v>11032.55</v>
      </c>
      <c r="BE30" s="1">
        <v>3107.71</v>
      </c>
      <c r="BF30">
        <v>0.96430000000000005</v>
      </c>
      <c r="BG30">
        <v>0.55259999999999998</v>
      </c>
      <c r="BH30">
        <v>0.186</v>
      </c>
      <c r="BI30">
        <v>0.22309999999999999</v>
      </c>
      <c r="BJ30">
        <v>2.2499999999999999E-2</v>
      </c>
      <c r="BK30">
        <v>1.5800000000000002E-2</v>
      </c>
    </row>
    <row r="31" spans="1:63" x14ac:dyDescent="0.25">
      <c r="A31" t="s">
        <v>32</v>
      </c>
      <c r="B31">
        <v>43547</v>
      </c>
      <c r="C31">
        <v>5</v>
      </c>
      <c r="D31">
        <v>493.01</v>
      </c>
      <c r="E31" s="1">
        <v>2465.04</v>
      </c>
      <c r="F31" s="1">
        <v>2470.96</v>
      </c>
      <c r="G31">
        <v>1.0500000000000001E-2</v>
      </c>
      <c r="H31">
        <v>2.9999999999999997E-4</v>
      </c>
      <c r="I31">
        <v>6.7999999999999996E-3</v>
      </c>
      <c r="J31">
        <v>0</v>
      </c>
      <c r="K31">
        <v>3.0300000000000001E-2</v>
      </c>
      <c r="L31">
        <v>0.92920000000000003</v>
      </c>
      <c r="M31">
        <v>2.29E-2</v>
      </c>
      <c r="N31">
        <v>6.7000000000000004E-2</v>
      </c>
      <c r="O31">
        <v>1.5E-3</v>
      </c>
      <c r="P31">
        <v>0.10639999999999999</v>
      </c>
      <c r="Q31" s="1">
        <v>80117.789999999994</v>
      </c>
      <c r="R31">
        <v>9.9400000000000002E-2</v>
      </c>
      <c r="S31">
        <v>0.1381</v>
      </c>
      <c r="T31">
        <v>0.76239999999999997</v>
      </c>
      <c r="U31">
        <v>25</v>
      </c>
      <c r="V31" s="1">
        <v>90247.56</v>
      </c>
      <c r="W31">
        <v>98.6</v>
      </c>
      <c r="X31" s="1">
        <v>257073.66</v>
      </c>
      <c r="Y31">
        <v>0.9617</v>
      </c>
      <c r="Z31">
        <v>2.06E-2</v>
      </c>
      <c r="AA31">
        <v>1.77E-2</v>
      </c>
      <c r="AB31">
        <v>3.8300000000000001E-2</v>
      </c>
      <c r="AC31">
        <v>257.07</v>
      </c>
      <c r="AD31" s="1">
        <v>12319.58</v>
      </c>
      <c r="AE31" s="1">
        <v>1552.68</v>
      </c>
      <c r="AF31" s="1">
        <v>242091.43</v>
      </c>
      <c r="AG31">
        <v>553</v>
      </c>
      <c r="AH31" s="1">
        <v>60012</v>
      </c>
      <c r="AI31" s="1">
        <v>130139</v>
      </c>
      <c r="AJ31">
        <v>117.81</v>
      </c>
      <c r="AK31">
        <v>46.39</v>
      </c>
      <c r="AL31">
        <v>59.11</v>
      </c>
      <c r="AM31">
        <v>4.6100000000000003</v>
      </c>
      <c r="AN31">
        <v>0</v>
      </c>
      <c r="AO31">
        <v>0.71330000000000005</v>
      </c>
      <c r="AP31" s="1">
        <v>1847.02</v>
      </c>
      <c r="AQ31" s="1">
        <v>1967.7</v>
      </c>
      <c r="AR31" s="1">
        <v>8701.85</v>
      </c>
      <c r="AS31">
        <v>781.61</v>
      </c>
      <c r="AT31">
        <v>626.65</v>
      </c>
      <c r="AU31" s="1">
        <v>13924.81</v>
      </c>
      <c r="AV31" s="1">
        <v>3557.31</v>
      </c>
      <c r="AW31">
        <v>0.23530000000000001</v>
      </c>
      <c r="AX31" s="1">
        <v>10262.74</v>
      </c>
      <c r="AY31">
        <v>0.67879999999999996</v>
      </c>
      <c r="AZ31">
        <v>968.84</v>
      </c>
      <c r="BA31">
        <v>6.4100000000000004E-2</v>
      </c>
      <c r="BB31">
        <v>329.1</v>
      </c>
      <c r="BC31">
        <v>2.18E-2</v>
      </c>
      <c r="BD31" s="1">
        <v>15117.99</v>
      </c>
      <c r="BE31" s="1">
        <v>1724.51</v>
      </c>
      <c r="BF31">
        <v>0.14680000000000001</v>
      </c>
      <c r="BG31">
        <v>0.63239999999999996</v>
      </c>
      <c r="BH31">
        <v>0.20880000000000001</v>
      </c>
      <c r="BI31">
        <v>0.10059999999999999</v>
      </c>
      <c r="BJ31">
        <v>4.5699999999999998E-2</v>
      </c>
      <c r="BK31">
        <v>1.26E-2</v>
      </c>
    </row>
    <row r="32" spans="1:63" x14ac:dyDescent="0.25">
      <c r="A32" t="s">
        <v>33</v>
      </c>
      <c r="B32">
        <v>43554</v>
      </c>
      <c r="C32">
        <v>5</v>
      </c>
      <c r="D32">
        <v>298.43</v>
      </c>
      <c r="E32" s="1">
        <v>1492.13</v>
      </c>
      <c r="F32" s="1">
        <v>1546.83</v>
      </c>
      <c r="G32">
        <v>0.1953</v>
      </c>
      <c r="H32">
        <v>2.9999999999999997E-4</v>
      </c>
      <c r="I32">
        <v>0.20530000000000001</v>
      </c>
      <c r="J32">
        <v>3.0999999999999999E-3</v>
      </c>
      <c r="K32">
        <v>2.9100000000000001E-2</v>
      </c>
      <c r="L32">
        <v>0.5151</v>
      </c>
      <c r="M32">
        <v>5.1700000000000003E-2</v>
      </c>
      <c r="N32">
        <v>0.1069</v>
      </c>
      <c r="O32">
        <v>5.8700000000000002E-2</v>
      </c>
      <c r="P32">
        <v>0.13669999999999999</v>
      </c>
      <c r="Q32" s="1">
        <v>87971.42</v>
      </c>
      <c r="R32">
        <v>0.14910000000000001</v>
      </c>
      <c r="S32">
        <v>0.1988</v>
      </c>
      <c r="T32">
        <v>0.6522</v>
      </c>
      <c r="U32">
        <v>11</v>
      </c>
      <c r="V32" s="1">
        <v>124807.73</v>
      </c>
      <c r="W32">
        <v>135.65</v>
      </c>
      <c r="X32" s="1">
        <v>523627.62</v>
      </c>
      <c r="Y32">
        <v>0.4995</v>
      </c>
      <c r="Z32">
        <v>0.48520000000000002</v>
      </c>
      <c r="AA32">
        <v>1.5299999999999999E-2</v>
      </c>
      <c r="AB32">
        <v>0.50049999999999994</v>
      </c>
      <c r="AC32">
        <v>523.63</v>
      </c>
      <c r="AD32" s="1">
        <v>21954.02</v>
      </c>
      <c r="AE32" s="1">
        <v>1374.77</v>
      </c>
      <c r="AF32" s="1">
        <v>515703.27</v>
      </c>
      <c r="AG32">
        <v>605</v>
      </c>
      <c r="AH32" s="1">
        <v>58292</v>
      </c>
      <c r="AI32" s="1">
        <v>142958</v>
      </c>
      <c r="AJ32">
        <v>85.2</v>
      </c>
      <c r="AK32">
        <v>37.08</v>
      </c>
      <c r="AL32">
        <v>45.55</v>
      </c>
      <c r="AM32">
        <v>6.8</v>
      </c>
      <c r="AN32">
        <v>0</v>
      </c>
      <c r="AO32">
        <v>0.35370000000000001</v>
      </c>
      <c r="AP32" s="1">
        <v>2898.73</v>
      </c>
      <c r="AQ32" s="1">
        <v>3788.26</v>
      </c>
      <c r="AR32" s="1">
        <v>10956.98</v>
      </c>
      <c r="AS32" s="1">
        <v>1267.07</v>
      </c>
      <c r="AT32" s="1">
        <v>1000.43</v>
      </c>
      <c r="AU32" s="1">
        <v>19911.43</v>
      </c>
      <c r="AV32" s="1">
        <v>2705.69</v>
      </c>
      <c r="AW32">
        <v>0.12</v>
      </c>
      <c r="AX32" s="1">
        <v>18098.419999999998</v>
      </c>
      <c r="AY32">
        <v>0.80249999999999999</v>
      </c>
      <c r="AZ32" s="1">
        <v>1301.93</v>
      </c>
      <c r="BA32">
        <v>5.7700000000000001E-2</v>
      </c>
      <c r="BB32">
        <v>446.83</v>
      </c>
      <c r="BC32">
        <v>1.9800000000000002E-2</v>
      </c>
      <c r="BD32" s="1">
        <v>22552.880000000001</v>
      </c>
      <c r="BE32">
        <v>487.11</v>
      </c>
      <c r="BF32">
        <v>0.03</v>
      </c>
      <c r="BG32">
        <v>0.59470000000000001</v>
      </c>
      <c r="BH32">
        <v>0.19889999999999999</v>
      </c>
      <c r="BI32">
        <v>0.16339999999999999</v>
      </c>
      <c r="BJ32">
        <v>2.4500000000000001E-2</v>
      </c>
      <c r="BK32">
        <v>1.84E-2</v>
      </c>
    </row>
    <row r="33" spans="1:63" x14ac:dyDescent="0.25">
      <c r="A33" t="s">
        <v>34</v>
      </c>
      <c r="B33">
        <v>46425</v>
      </c>
      <c r="C33">
        <v>112</v>
      </c>
      <c r="D33">
        <v>15.61</v>
      </c>
      <c r="E33" s="1">
        <v>1748.43</v>
      </c>
      <c r="F33" s="1">
        <v>1721.83</v>
      </c>
      <c r="G33">
        <v>4.1000000000000003E-3</v>
      </c>
      <c r="H33">
        <v>5.9999999999999995E-4</v>
      </c>
      <c r="I33">
        <v>3.5000000000000001E-3</v>
      </c>
      <c r="J33">
        <v>0</v>
      </c>
      <c r="K33">
        <v>4.5999999999999999E-3</v>
      </c>
      <c r="L33">
        <v>0.97619999999999996</v>
      </c>
      <c r="M33">
        <v>1.0999999999999999E-2</v>
      </c>
      <c r="N33">
        <v>0.37290000000000001</v>
      </c>
      <c r="O33">
        <v>1.6999999999999999E-3</v>
      </c>
      <c r="P33">
        <v>0.13539999999999999</v>
      </c>
      <c r="Q33" s="1">
        <v>55549.55</v>
      </c>
      <c r="R33">
        <v>4.3499999999999997E-2</v>
      </c>
      <c r="S33">
        <v>0.24349999999999999</v>
      </c>
      <c r="T33">
        <v>0.71299999999999997</v>
      </c>
      <c r="U33">
        <v>15</v>
      </c>
      <c r="V33" s="1">
        <v>67890.53</v>
      </c>
      <c r="W33">
        <v>112.27</v>
      </c>
      <c r="X33" s="1">
        <v>154816.69</v>
      </c>
      <c r="Y33">
        <v>0.75129999999999997</v>
      </c>
      <c r="Z33">
        <v>0.14929999999999999</v>
      </c>
      <c r="AA33">
        <v>9.9400000000000002E-2</v>
      </c>
      <c r="AB33">
        <v>0.2487</v>
      </c>
      <c r="AC33">
        <v>154.82</v>
      </c>
      <c r="AD33" s="1">
        <v>4258.82</v>
      </c>
      <c r="AE33">
        <v>568.48</v>
      </c>
      <c r="AF33" s="1">
        <v>143186.29999999999</v>
      </c>
      <c r="AG33">
        <v>274</v>
      </c>
      <c r="AH33" s="1">
        <v>32830</v>
      </c>
      <c r="AI33" s="1">
        <v>53260</v>
      </c>
      <c r="AJ33">
        <v>33.17</v>
      </c>
      <c r="AK33">
        <v>26.81</v>
      </c>
      <c r="AL33">
        <v>27.23</v>
      </c>
      <c r="AM33">
        <v>4.5999999999999996</v>
      </c>
      <c r="AN33">
        <v>0</v>
      </c>
      <c r="AO33">
        <v>0.81599999999999995</v>
      </c>
      <c r="AP33" s="1">
        <v>1054.07</v>
      </c>
      <c r="AQ33" s="1">
        <v>2389.4499999999998</v>
      </c>
      <c r="AR33" s="1">
        <v>6164.35</v>
      </c>
      <c r="AS33">
        <v>522.85</v>
      </c>
      <c r="AT33">
        <v>336.03</v>
      </c>
      <c r="AU33" s="1">
        <v>10466.73</v>
      </c>
      <c r="AV33" s="1">
        <v>6115.95</v>
      </c>
      <c r="AW33">
        <v>0.49669999999999997</v>
      </c>
      <c r="AX33" s="1">
        <v>3644.78</v>
      </c>
      <c r="AY33">
        <v>0.29599999999999999</v>
      </c>
      <c r="AZ33" s="1">
        <v>1780.3</v>
      </c>
      <c r="BA33">
        <v>0.14460000000000001</v>
      </c>
      <c r="BB33">
        <v>772.79</v>
      </c>
      <c r="BC33">
        <v>6.2799999999999995E-2</v>
      </c>
      <c r="BD33" s="1">
        <v>12313.83</v>
      </c>
      <c r="BE33" s="1">
        <v>5593.41</v>
      </c>
      <c r="BF33">
        <v>1.5518000000000001</v>
      </c>
      <c r="BG33">
        <v>0.50490000000000002</v>
      </c>
      <c r="BH33">
        <v>0.23230000000000001</v>
      </c>
      <c r="BI33">
        <v>0.18959999999999999</v>
      </c>
      <c r="BJ33">
        <v>4.5900000000000003E-2</v>
      </c>
      <c r="BK33">
        <v>2.7300000000000001E-2</v>
      </c>
    </row>
    <row r="34" spans="1:63" x14ac:dyDescent="0.25">
      <c r="A34" t="s">
        <v>35</v>
      </c>
      <c r="B34">
        <v>47241</v>
      </c>
      <c r="C34">
        <v>47</v>
      </c>
      <c r="D34">
        <v>175.22</v>
      </c>
      <c r="E34" s="1">
        <v>8235.5499999999993</v>
      </c>
      <c r="F34" s="1">
        <v>7857.49</v>
      </c>
      <c r="G34">
        <v>6.6699999999999995E-2</v>
      </c>
      <c r="H34">
        <v>1.1999999999999999E-3</v>
      </c>
      <c r="I34">
        <v>3.5200000000000002E-2</v>
      </c>
      <c r="J34">
        <v>1.6999999999999999E-3</v>
      </c>
      <c r="K34">
        <v>3.8800000000000001E-2</v>
      </c>
      <c r="L34">
        <v>0.81169999999999998</v>
      </c>
      <c r="M34">
        <v>4.48E-2</v>
      </c>
      <c r="N34">
        <v>0.1321</v>
      </c>
      <c r="O34">
        <v>2.2100000000000002E-2</v>
      </c>
      <c r="P34">
        <v>0.1512</v>
      </c>
      <c r="Q34" s="1">
        <v>70611.570000000007</v>
      </c>
      <c r="R34">
        <v>0.19359999999999999</v>
      </c>
      <c r="S34">
        <v>0.17169999999999999</v>
      </c>
      <c r="T34">
        <v>0.63470000000000004</v>
      </c>
      <c r="U34">
        <v>44.44</v>
      </c>
      <c r="V34" s="1">
        <v>93179.839999999997</v>
      </c>
      <c r="W34">
        <v>180.3</v>
      </c>
      <c r="X34" s="1">
        <v>225485.64</v>
      </c>
      <c r="Y34">
        <v>0.72860000000000003</v>
      </c>
      <c r="Z34">
        <v>0.24790000000000001</v>
      </c>
      <c r="AA34">
        <v>2.35E-2</v>
      </c>
      <c r="AB34">
        <v>0.27139999999999997</v>
      </c>
      <c r="AC34">
        <v>225.49</v>
      </c>
      <c r="AD34" s="1">
        <v>8583.69</v>
      </c>
      <c r="AE34">
        <v>862.81</v>
      </c>
      <c r="AF34" s="1">
        <v>233597.47</v>
      </c>
      <c r="AG34">
        <v>543</v>
      </c>
      <c r="AH34" s="1">
        <v>51795</v>
      </c>
      <c r="AI34" s="1">
        <v>87605</v>
      </c>
      <c r="AJ34">
        <v>49</v>
      </c>
      <c r="AK34">
        <v>37.78</v>
      </c>
      <c r="AL34">
        <v>37.869999999999997</v>
      </c>
      <c r="AM34">
        <v>4.5999999999999996</v>
      </c>
      <c r="AN34">
        <v>0</v>
      </c>
      <c r="AO34">
        <v>0.65429999999999999</v>
      </c>
      <c r="AP34" s="1">
        <v>1307.46</v>
      </c>
      <c r="AQ34" s="1">
        <v>1976.3</v>
      </c>
      <c r="AR34" s="1">
        <v>7726.18</v>
      </c>
      <c r="AS34">
        <v>696.76</v>
      </c>
      <c r="AT34">
        <v>289.06</v>
      </c>
      <c r="AU34" s="1">
        <v>11995.77</v>
      </c>
      <c r="AV34" s="1">
        <v>2872.14</v>
      </c>
      <c r="AW34">
        <v>0.2409</v>
      </c>
      <c r="AX34" s="1">
        <v>7644.14</v>
      </c>
      <c r="AY34">
        <v>0.64129999999999998</v>
      </c>
      <c r="AZ34">
        <v>762.35</v>
      </c>
      <c r="BA34">
        <v>6.4000000000000001E-2</v>
      </c>
      <c r="BB34">
        <v>641.75</v>
      </c>
      <c r="BC34">
        <v>5.3800000000000001E-2</v>
      </c>
      <c r="BD34" s="1">
        <v>11920.37</v>
      </c>
      <c r="BE34">
        <v>896.68</v>
      </c>
      <c r="BF34">
        <v>0.13270000000000001</v>
      </c>
      <c r="BG34">
        <v>0.58289999999999997</v>
      </c>
      <c r="BH34">
        <v>0.25040000000000001</v>
      </c>
      <c r="BI34">
        <v>0.1</v>
      </c>
      <c r="BJ34">
        <v>2.01E-2</v>
      </c>
      <c r="BK34">
        <v>4.6600000000000003E-2</v>
      </c>
    </row>
    <row r="35" spans="1:63" x14ac:dyDescent="0.25">
      <c r="A35" t="s">
        <v>36</v>
      </c>
      <c r="B35">
        <v>43562</v>
      </c>
      <c r="C35">
        <v>20</v>
      </c>
      <c r="D35">
        <v>168.65</v>
      </c>
      <c r="E35" s="1">
        <v>3372.91</v>
      </c>
      <c r="F35" s="1">
        <v>3204.42</v>
      </c>
      <c r="G35">
        <v>2E-3</v>
      </c>
      <c r="H35">
        <v>2.9999999999999997E-4</v>
      </c>
      <c r="I35">
        <v>0.81330000000000002</v>
      </c>
      <c r="J35">
        <v>5.9999999999999995E-4</v>
      </c>
      <c r="K35">
        <v>4.0399999999999998E-2</v>
      </c>
      <c r="L35">
        <v>8.0600000000000005E-2</v>
      </c>
      <c r="M35">
        <v>6.2700000000000006E-2</v>
      </c>
      <c r="N35">
        <v>0.59650000000000003</v>
      </c>
      <c r="O35">
        <v>1.7500000000000002E-2</v>
      </c>
      <c r="P35">
        <v>0.19520000000000001</v>
      </c>
      <c r="Q35" s="1">
        <v>69656.59</v>
      </c>
      <c r="R35">
        <v>0.21879999999999999</v>
      </c>
      <c r="S35">
        <v>0.20979999999999999</v>
      </c>
      <c r="T35">
        <v>0.57140000000000002</v>
      </c>
      <c r="U35">
        <v>32</v>
      </c>
      <c r="V35" s="1">
        <v>96706.84</v>
      </c>
      <c r="W35">
        <v>105.4</v>
      </c>
      <c r="X35" s="1">
        <v>218968.02</v>
      </c>
      <c r="Y35">
        <v>0.50919999999999999</v>
      </c>
      <c r="Z35">
        <v>0.38169999999999998</v>
      </c>
      <c r="AA35">
        <v>0.1091</v>
      </c>
      <c r="AB35">
        <v>0.49080000000000001</v>
      </c>
      <c r="AC35">
        <v>218.97</v>
      </c>
      <c r="AD35" s="1">
        <v>10855.29</v>
      </c>
      <c r="AE35">
        <v>734.59</v>
      </c>
      <c r="AF35" s="1">
        <v>195715.55</v>
      </c>
      <c r="AG35">
        <v>478</v>
      </c>
      <c r="AH35" s="1">
        <v>31779</v>
      </c>
      <c r="AI35" s="1">
        <v>43230</v>
      </c>
      <c r="AJ35">
        <v>74.72</v>
      </c>
      <c r="AK35">
        <v>41.65</v>
      </c>
      <c r="AL35">
        <v>52.96</v>
      </c>
      <c r="AM35">
        <v>4.62</v>
      </c>
      <c r="AN35">
        <v>0</v>
      </c>
      <c r="AO35">
        <v>1.2303999999999999</v>
      </c>
      <c r="AP35" s="1">
        <v>2243.89</v>
      </c>
      <c r="AQ35" s="1">
        <v>3821.52</v>
      </c>
      <c r="AR35" s="1">
        <v>7315.11</v>
      </c>
      <c r="AS35" s="1">
        <v>1035.8900000000001</v>
      </c>
      <c r="AT35">
        <v>795.03</v>
      </c>
      <c r="AU35" s="1">
        <v>15211.46</v>
      </c>
      <c r="AV35" s="1">
        <v>4922.97</v>
      </c>
      <c r="AW35">
        <v>0.28139999999999998</v>
      </c>
      <c r="AX35" s="1">
        <v>10244.83</v>
      </c>
      <c r="AY35">
        <v>0.58550000000000002</v>
      </c>
      <c r="AZ35" s="1">
        <v>1224.71</v>
      </c>
      <c r="BA35">
        <v>7.0000000000000007E-2</v>
      </c>
      <c r="BB35" s="1">
        <v>1104.99</v>
      </c>
      <c r="BC35">
        <v>6.3200000000000006E-2</v>
      </c>
      <c r="BD35" s="1">
        <v>17497.5</v>
      </c>
      <c r="BE35" s="1">
        <v>1992.52</v>
      </c>
      <c r="BF35">
        <v>0.59219999999999995</v>
      </c>
      <c r="BG35">
        <v>0.56430000000000002</v>
      </c>
      <c r="BH35">
        <v>0.21640000000000001</v>
      </c>
      <c r="BI35">
        <v>0.1734</v>
      </c>
      <c r="BJ35">
        <v>3.09E-2</v>
      </c>
      <c r="BK35">
        <v>1.4999999999999999E-2</v>
      </c>
    </row>
    <row r="36" spans="1:63" x14ac:dyDescent="0.25">
      <c r="A36" t="s">
        <v>37</v>
      </c>
      <c r="B36">
        <v>43570</v>
      </c>
      <c r="C36">
        <v>44</v>
      </c>
      <c r="D36">
        <v>30.33</v>
      </c>
      <c r="E36" s="1">
        <v>1334.64</v>
      </c>
      <c r="F36" s="1">
        <v>1180.97</v>
      </c>
      <c r="G36">
        <v>8.0000000000000004E-4</v>
      </c>
      <c r="H36">
        <v>0</v>
      </c>
      <c r="I36">
        <v>3.9100000000000003E-2</v>
      </c>
      <c r="J36">
        <v>8.0000000000000004E-4</v>
      </c>
      <c r="K36">
        <v>1.47E-2</v>
      </c>
      <c r="L36">
        <v>0.88429999999999997</v>
      </c>
      <c r="M36">
        <v>6.0100000000000001E-2</v>
      </c>
      <c r="N36">
        <v>0.56740000000000002</v>
      </c>
      <c r="O36">
        <v>0</v>
      </c>
      <c r="P36">
        <v>0.2097</v>
      </c>
      <c r="Q36" s="1">
        <v>47921.11</v>
      </c>
      <c r="R36">
        <v>0.26579999999999998</v>
      </c>
      <c r="S36">
        <v>0.1139</v>
      </c>
      <c r="T36">
        <v>0.62029999999999996</v>
      </c>
      <c r="U36">
        <v>7</v>
      </c>
      <c r="V36" s="1">
        <v>71851.289999999994</v>
      </c>
      <c r="W36">
        <v>186.54</v>
      </c>
      <c r="X36" s="1">
        <v>192790.83</v>
      </c>
      <c r="Y36">
        <v>0.43240000000000001</v>
      </c>
      <c r="Z36">
        <v>0.1497</v>
      </c>
      <c r="AA36">
        <v>0.41789999999999999</v>
      </c>
      <c r="AB36">
        <v>0.56759999999999999</v>
      </c>
      <c r="AC36">
        <v>192.79</v>
      </c>
      <c r="AD36" s="1">
        <v>5204.84</v>
      </c>
      <c r="AE36">
        <v>322.89999999999998</v>
      </c>
      <c r="AF36" s="1">
        <v>116818.52</v>
      </c>
      <c r="AG36">
        <v>153</v>
      </c>
      <c r="AH36" s="1">
        <v>29493</v>
      </c>
      <c r="AI36" s="1">
        <v>50167</v>
      </c>
      <c r="AJ36">
        <v>31.25</v>
      </c>
      <c r="AK36">
        <v>23.75</v>
      </c>
      <c r="AL36">
        <v>24.51</v>
      </c>
      <c r="AM36">
        <v>4.5</v>
      </c>
      <c r="AN36">
        <v>0</v>
      </c>
      <c r="AO36">
        <v>0.61419999999999997</v>
      </c>
      <c r="AP36" s="1">
        <v>1998.26</v>
      </c>
      <c r="AQ36" s="1">
        <v>2722.95</v>
      </c>
      <c r="AR36" s="1">
        <v>6476.61</v>
      </c>
      <c r="AS36">
        <v>525.14</v>
      </c>
      <c r="AT36">
        <v>28.11</v>
      </c>
      <c r="AU36" s="1">
        <v>11751.04</v>
      </c>
      <c r="AV36" s="1">
        <v>8603.42</v>
      </c>
      <c r="AW36">
        <v>0.50760000000000005</v>
      </c>
      <c r="AX36" s="1">
        <v>5030.57</v>
      </c>
      <c r="AY36">
        <v>0.29680000000000001</v>
      </c>
      <c r="AZ36" s="1">
        <v>1939.61</v>
      </c>
      <c r="BA36">
        <v>0.1144</v>
      </c>
      <c r="BB36" s="1">
        <v>1376.05</v>
      </c>
      <c r="BC36">
        <v>8.1199999999999994E-2</v>
      </c>
      <c r="BD36" s="1">
        <v>16949.64</v>
      </c>
      <c r="BE36" s="1">
        <v>6301.39</v>
      </c>
      <c r="BF36">
        <v>2.2246999999999999</v>
      </c>
      <c r="BG36">
        <v>0.3695</v>
      </c>
      <c r="BH36">
        <v>0.20860000000000001</v>
      </c>
      <c r="BI36">
        <v>0.36759999999999998</v>
      </c>
      <c r="BJ36">
        <v>3.8899999999999997E-2</v>
      </c>
      <c r="BK36">
        <v>1.54E-2</v>
      </c>
    </row>
    <row r="37" spans="1:63" x14ac:dyDescent="0.25">
      <c r="A37" t="s">
        <v>38</v>
      </c>
      <c r="B37">
        <v>43588</v>
      </c>
      <c r="C37">
        <v>31</v>
      </c>
      <c r="D37">
        <v>81.33</v>
      </c>
      <c r="E37" s="1">
        <v>2521.2199999999998</v>
      </c>
      <c r="F37" s="1">
        <v>2315.2199999999998</v>
      </c>
      <c r="G37">
        <v>8.6999999999999994E-3</v>
      </c>
      <c r="H37">
        <v>4.0000000000000002E-4</v>
      </c>
      <c r="I37">
        <v>2.3599999999999999E-2</v>
      </c>
      <c r="J37">
        <v>1.5E-3</v>
      </c>
      <c r="K37">
        <v>4.1399999999999999E-2</v>
      </c>
      <c r="L37">
        <v>0.81920000000000004</v>
      </c>
      <c r="M37">
        <v>0.1053</v>
      </c>
      <c r="N37">
        <v>0.47120000000000001</v>
      </c>
      <c r="O37">
        <v>0.02</v>
      </c>
      <c r="P37">
        <v>0.16919999999999999</v>
      </c>
      <c r="Q37" s="1">
        <v>58842.07</v>
      </c>
      <c r="R37">
        <v>0.13969999999999999</v>
      </c>
      <c r="S37">
        <v>0.16200000000000001</v>
      </c>
      <c r="T37">
        <v>0.69830000000000003</v>
      </c>
      <c r="U37">
        <v>20</v>
      </c>
      <c r="V37" s="1">
        <v>83522.8</v>
      </c>
      <c r="W37">
        <v>123.01</v>
      </c>
      <c r="X37" s="1">
        <v>112620.14</v>
      </c>
      <c r="Y37">
        <v>0.68100000000000005</v>
      </c>
      <c r="Z37">
        <v>0.27589999999999998</v>
      </c>
      <c r="AA37">
        <v>4.3099999999999999E-2</v>
      </c>
      <c r="AB37">
        <v>0.31900000000000001</v>
      </c>
      <c r="AC37">
        <v>112.62</v>
      </c>
      <c r="AD37" s="1">
        <v>3412.79</v>
      </c>
      <c r="AE37">
        <v>358.54</v>
      </c>
      <c r="AF37" s="1">
        <v>104084.92</v>
      </c>
      <c r="AG37">
        <v>109</v>
      </c>
      <c r="AH37" s="1">
        <v>31824</v>
      </c>
      <c r="AI37" s="1">
        <v>48298</v>
      </c>
      <c r="AJ37">
        <v>50.63</v>
      </c>
      <c r="AK37">
        <v>26.43</v>
      </c>
      <c r="AL37">
        <v>36.68</v>
      </c>
      <c r="AM37">
        <v>4.3</v>
      </c>
      <c r="AN37">
        <v>0</v>
      </c>
      <c r="AO37">
        <v>0.66990000000000005</v>
      </c>
      <c r="AP37" s="1">
        <v>1648.43</v>
      </c>
      <c r="AQ37" s="1">
        <v>1779.52</v>
      </c>
      <c r="AR37" s="1">
        <v>7057.43</v>
      </c>
      <c r="AS37">
        <v>737.54</v>
      </c>
      <c r="AT37">
        <v>193.4</v>
      </c>
      <c r="AU37" s="1">
        <v>11416.33</v>
      </c>
      <c r="AV37" s="1">
        <v>6686.66</v>
      </c>
      <c r="AW37">
        <v>0.55730000000000002</v>
      </c>
      <c r="AX37" s="1">
        <v>3091.98</v>
      </c>
      <c r="AY37">
        <v>0.25769999999999998</v>
      </c>
      <c r="AZ37" s="1">
        <v>1138.71</v>
      </c>
      <c r="BA37">
        <v>9.4899999999999998E-2</v>
      </c>
      <c r="BB37" s="1">
        <v>1081.22</v>
      </c>
      <c r="BC37">
        <v>9.01E-2</v>
      </c>
      <c r="BD37" s="1">
        <v>11998.57</v>
      </c>
      <c r="BE37" s="1">
        <v>5537.43</v>
      </c>
      <c r="BF37">
        <v>1.9169</v>
      </c>
      <c r="BG37">
        <v>0.58609999999999995</v>
      </c>
      <c r="BH37">
        <v>0.22720000000000001</v>
      </c>
      <c r="BI37">
        <v>0.15429999999999999</v>
      </c>
      <c r="BJ37">
        <v>2.0500000000000001E-2</v>
      </c>
      <c r="BK37">
        <v>1.1900000000000001E-2</v>
      </c>
    </row>
    <row r="38" spans="1:63" x14ac:dyDescent="0.25">
      <c r="A38" t="s">
        <v>39</v>
      </c>
      <c r="B38">
        <v>43596</v>
      </c>
      <c r="C38">
        <v>115</v>
      </c>
      <c r="D38">
        <v>17.8</v>
      </c>
      <c r="E38" s="1">
        <v>2047.5</v>
      </c>
      <c r="F38" s="1">
        <v>1907.61</v>
      </c>
      <c r="G38">
        <v>5.0000000000000001E-4</v>
      </c>
      <c r="H38">
        <v>2.0999999999999999E-3</v>
      </c>
      <c r="I38">
        <v>4.4000000000000003E-3</v>
      </c>
      <c r="J38">
        <v>0</v>
      </c>
      <c r="K38">
        <v>6.0199999999999997E-2</v>
      </c>
      <c r="L38">
        <v>0.89259999999999995</v>
      </c>
      <c r="M38">
        <v>4.02E-2</v>
      </c>
      <c r="N38">
        <v>0.40329999999999999</v>
      </c>
      <c r="O38">
        <v>8.9999999999999998E-4</v>
      </c>
      <c r="P38">
        <v>0.13650000000000001</v>
      </c>
      <c r="Q38" s="1">
        <v>63527.29</v>
      </c>
      <c r="R38">
        <v>0.1111</v>
      </c>
      <c r="S38">
        <v>0.15379999999999999</v>
      </c>
      <c r="T38">
        <v>0.73499999999999999</v>
      </c>
      <c r="U38">
        <v>13</v>
      </c>
      <c r="V38" s="1">
        <v>84345.38</v>
      </c>
      <c r="W38">
        <v>152.22</v>
      </c>
      <c r="X38" s="1">
        <v>148531.74</v>
      </c>
      <c r="Y38">
        <v>0.74960000000000004</v>
      </c>
      <c r="Z38">
        <v>0.2056</v>
      </c>
      <c r="AA38">
        <v>4.48E-2</v>
      </c>
      <c r="AB38">
        <v>0.25040000000000001</v>
      </c>
      <c r="AC38">
        <v>148.53</v>
      </c>
      <c r="AD38" s="1">
        <v>4594.07</v>
      </c>
      <c r="AE38">
        <v>560.83000000000004</v>
      </c>
      <c r="AF38" s="1">
        <v>142612.51</v>
      </c>
      <c r="AG38">
        <v>271</v>
      </c>
      <c r="AH38" s="1">
        <v>33680</v>
      </c>
      <c r="AI38" s="1">
        <v>49564</v>
      </c>
      <c r="AJ38">
        <v>38.549999999999997</v>
      </c>
      <c r="AK38">
        <v>29.94</v>
      </c>
      <c r="AL38">
        <v>32.9</v>
      </c>
      <c r="AM38">
        <v>4.3</v>
      </c>
      <c r="AN38">
        <v>739.56</v>
      </c>
      <c r="AO38">
        <v>1.2061999999999999</v>
      </c>
      <c r="AP38" s="1">
        <v>1093.43</v>
      </c>
      <c r="AQ38" s="1">
        <v>2208.4699999999998</v>
      </c>
      <c r="AR38" s="1">
        <v>5938.09</v>
      </c>
      <c r="AS38">
        <v>894.38</v>
      </c>
      <c r="AT38">
        <v>449.88</v>
      </c>
      <c r="AU38" s="1">
        <v>10584.25</v>
      </c>
      <c r="AV38" s="1">
        <v>5911.6</v>
      </c>
      <c r="AW38">
        <v>0.4753</v>
      </c>
      <c r="AX38" s="1">
        <v>4602.42</v>
      </c>
      <c r="AY38">
        <v>0.37</v>
      </c>
      <c r="AZ38" s="1">
        <v>1065.1099999999999</v>
      </c>
      <c r="BA38">
        <v>8.5599999999999996E-2</v>
      </c>
      <c r="BB38">
        <v>858.34</v>
      </c>
      <c r="BC38">
        <v>6.9000000000000006E-2</v>
      </c>
      <c r="BD38" s="1">
        <v>12437.48</v>
      </c>
      <c r="BE38" s="1">
        <v>4314.8999999999996</v>
      </c>
      <c r="BF38">
        <v>1.4235</v>
      </c>
      <c r="BG38">
        <v>0.57199999999999995</v>
      </c>
      <c r="BH38">
        <v>0.20480000000000001</v>
      </c>
      <c r="BI38">
        <v>0.18940000000000001</v>
      </c>
      <c r="BJ38">
        <v>2.7799999999999998E-2</v>
      </c>
      <c r="BK38">
        <v>6.1000000000000004E-3</v>
      </c>
    </row>
    <row r="39" spans="1:63" x14ac:dyDescent="0.25">
      <c r="A39" t="s">
        <v>40</v>
      </c>
      <c r="B39">
        <v>43604</v>
      </c>
      <c r="C39">
        <v>21</v>
      </c>
      <c r="D39">
        <v>53.58</v>
      </c>
      <c r="E39" s="1">
        <v>1125.25</v>
      </c>
      <c r="F39">
        <v>963.93</v>
      </c>
      <c r="G39">
        <v>2.0999999999999999E-3</v>
      </c>
      <c r="H39">
        <v>2.0999999999999999E-3</v>
      </c>
      <c r="I39">
        <v>6.1999999999999998E-3</v>
      </c>
      <c r="J39">
        <v>2.0000000000000001E-4</v>
      </c>
      <c r="K39">
        <v>1.55E-2</v>
      </c>
      <c r="L39">
        <v>0.90690000000000004</v>
      </c>
      <c r="M39">
        <v>6.7000000000000004E-2</v>
      </c>
      <c r="N39">
        <v>0.53180000000000005</v>
      </c>
      <c r="O39">
        <v>0</v>
      </c>
      <c r="P39">
        <v>0.17069999999999999</v>
      </c>
      <c r="Q39" s="1">
        <v>50566.84</v>
      </c>
      <c r="R39">
        <v>0.3115</v>
      </c>
      <c r="S39">
        <v>6.5600000000000006E-2</v>
      </c>
      <c r="T39">
        <v>0.623</v>
      </c>
      <c r="U39">
        <v>11</v>
      </c>
      <c r="V39" s="1">
        <v>72036.27</v>
      </c>
      <c r="W39">
        <v>96.85</v>
      </c>
      <c r="X39" s="1">
        <v>170776.18</v>
      </c>
      <c r="Y39">
        <v>0.66200000000000003</v>
      </c>
      <c r="Z39">
        <v>0.25890000000000002</v>
      </c>
      <c r="AA39">
        <v>7.9100000000000004E-2</v>
      </c>
      <c r="AB39">
        <v>0.33800000000000002</v>
      </c>
      <c r="AC39">
        <v>170.78</v>
      </c>
      <c r="AD39" s="1">
        <v>5813.92</v>
      </c>
      <c r="AE39">
        <v>491.03</v>
      </c>
      <c r="AF39" s="1">
        <v>151380.43</v>
      </c>
      <c r="AG39">
        <v>319</v>
      </c>
      <c r="AH39" s="1">
        <v>28984</v>
      </c>
      <c r="AI39" s="1">
        <v>46392</v>
      </c>
      <c r="AJ39">
        <v>44.09</v>
      </c>
      <c r="AK39">
        <v>33.119999999999997</v>
      </c>
      <c r="AL39">
        <v>33.35</v>
      </c>
      <c r="AM39">
        <v>3.6</v>
      </c>
      <c r="AN39">
        <v>0</v>
      </c>
      <c r="AO39">
        <v>0.87729999999999997</v>
      </c>
      <c r="AP39" s="1">
        <v>1863.43</v>
      </c>
      <c r="AQ39" s="1">
        <v>1983.21</v>
      </c>
      <c r="AR39" s="1">
        <v>6528.07</v>
      </c>
      <c r="AS39">
        <v>620.19000000000005</v>
      </c>
      <c r="AT39">
        <v>481.07</v>
      </c>
      <c r="AU39" s="1">
        <v>11475.96</v>
      </c>
      <c r="AV39" s="1">
        <v>6838.42</v>
      </c>
      <c r="AW39">
        <v>0.50270000000000004</v>
      </c>
      <c r="AX39" s="1">
        <v>4954.41</v>
      </c>
      <c r="AY39">
        <v>0.36420000000000002</v>
      </c>
      <c r="AZ39">
        <v>811.68</v>
      </c>
      <c r="BA39">
        <v>5.9700000000000003E-2</v>
      </c>
      <c r="BB39">
        <v>998.1</v>
      </c>
      <c r="BC39">
        <v>7.3400000000000007E-2</v>
      </c>
      <c r="BD39" s="1">
        <v>13602.61</v>
      </c>
      <c r="BE39" s="1">
        <v>2856.92</v>
      </c>
      <c r="BF39">
        <v>0.90280000000000005</v>
      </c>
      <c r="BG39">
        <v>0.46089999999999998</v>
      </c>
      <c r="BH39">
        <v>0.252</v>
      </c>
      <c r="BI39">
        <v>0.2364</v>
      </c>
      <c r="BJ39">
        <v>3.5400000000000001E-2</v>
      </c>
      <c r="BK39">
        <v>1.52E-2</v>
      </c>
    </row>
    <row r="40" spans="1:63" x14ac:dyDescent="0.25">
      <c r="A40" t="s">
        <v>41</v>
      </c>
      <c r="B40">
        <v>48074</v>
      </c>
      <c r="C40">
        <v>220</v>
      </c>
      <c r="D40">
        <v>7.78</v>
      </c>
      <c r="E40" s="1">
        <v>1710.85</v>
      </c>
      <c r="F40" s="1">
        <v>1675.21</v>
      </c>
      <c r="G40">
        <v>4.7999999999999996E-3</v>
      </c>
      <c r="H40">
        <v>0</v>
      </c>
      <c r="I40">
        <v>1.1999999999999999E-3</v>
      </c>
      <c r="J40">
        <v>1.8E-3</v>
      </c>
      <c r="K40">
        <v>1.8700000000000001E-2</v>
      </c>
      <c r="L40">
        <v>0.93</v>
      </c>
      <c r="M40">
        <v>4.3499999999999997E-2</v>
      </c>
      <c r="N40">
        <v>0.23499999999999999</v>
      </c>
      <c r="O40">
        <v>1.8E-3</v>
      </c>
      <c r="P40">
        <v>0.1231</v>
      </c>
      <c r="Q40" s="1">
        <v>58743.54</v>
      </c>
      <c r="R40">
        <v>0.1641</v>
      </c>
      <c r="S40">
        <v>0.1797</v>
      </c>
      <c r="T40">
        <v>0.65629999999999999</v>
      </c>
      <c r="U40">
        <v>18.5</v>
      </c>
      <c r="V40" s="1">
        <v>74104.429999999993</v>
      </c>
      <c r="W40">
        <v>89.81</v>
      </c>
      <c r="X40" s="1">
        <v>220520.48</v>
      </c>
      <c r="Y40">
        <v>0.80920000000000003</v>
      </c>
      <c r="Z40">
        <v>0.15720000000000001</v>
      </c>
      <c r="AA40">
        <v>3.3599999999999998E-2</v>
      </c>
      <c r="AB40">
        <v>0.1908</v>
      </c>
      <c r="AC40">
        <v>220.52</v>
      </c>
      <c r="AD40" s="1">
        <v>5920.83</v>
      </c>
      <c r="AE40">
        <v>584.97</v>
      </c>
      <c r="AF40" s="1">
        <v>212716.34</v>
      </c>
      <c r="AG40">
        <v>512</v>
      </c>
      <c r="AH40" s="1">
        <v>39311</v>
      </c>
      <c r="AI40" s="1">
        <v>58539</v>
      </c>
      <c r="AJ40">
        <v>35.200000000000003</v>
      </c>
      <c r="AK40">
        <v>26.16</v>
      </c>
      <c r="AL40">
        <v>28.62</v>
      </c>
      <c r="AM40">
        <v>3.8</v>
      </c>
      <c r="AN40">
        <v>0</v>
      </c>
      <c r="AO40">
        <v>1.0003</v>
      </c>
      <c r="AP40" s="1">
        <v>1458.37</v>
      </c>
      <c r="AQ40" s="1">
        <v>3236.18</v>
      </c>
      <c r="AR40" s="1">
        <v>6711.3</v>
      </c>
      <c r="AS40">
        <v>587.82000000000005</v>
      </c>
      <c r="AT40">
        <v>417.43</v>
      </c>
      <c r="AU40" s="1">
        <v>12411.12</v>
      </c>
      <c r="AV40" s="1">
        <v>5020.45</v>
      </c>
      <c r="AW40">
        <v>0.38919999999999999</v>
      </c>
      <c r="AX40" s="1">
        <v>5102.9799999999996</v>
      </c>
      <c r="AY40">
        <v>0.39560000000000001</v>
      </c>
      <c r="AZ40" s="1">
        <v>2201.21</v>
      </c>
      <c r="BA40">
        <v>0.1706</v>
      </c>
      <c r="BB40">
        <v>574.58000000000004</v>
      </c>
      <c r="BC40">
        <v>4.4499999999999998E-2</v>
      </c>
      <c r="BD40" s="1">
        <v>12899.23</v>
      </c>
      <c r="BE40" s="1">
        <v>3939.05</v>
      </c>
      <c r="BF40">
        <v>0.97709999999999997</v>
      </c>
      <c r="BG40">
        <v>0.53949999999999998</v>
      </c>
      <c r="BH40">
        <v>0.20960000000000001</v>
      </c>
      <c r="BI40">
        <v>0.1915</v>
      </c>
      <c r="BJ40">
        <v>4.3099999999999999E-2</v>
      </c>
      <c r="BK40">
        <v>1.6299999999999999E-2</v>
      </c>
    </row>
    <row r="41" spans="1:63" x14ac:dyDescent="0.25">
      <c r="A41" t="s">
        <v>42</v>
      </c>
      <c r="B41">
        <v>48926</v>
      </c>
      <c r="C41">
        <v>116</v>
      </c>
      <c r="D41">
        <v>13.13</v>
      </c>
      <c r="E41" s="1">
        <v>1523.48</v>
      </c>
      <c r="F41" s="1">
        <v>1433.12</v>
      </c>
      <c r="G41">
        <v>1.5E-3</v>
      </c>
      <c r="H41">
        <v>0</v>
      </c>
      <c r="I41">
        <v>3.2000000000000002E-3</v>
      </c>
      <c r="J41">
        <v>1.4E-3</v>
      </c>
      <c r="K41">
        <v>3.9800000000000002E-2</v>
      </c>
      <c r="L41">
        <v>0.93179999999999996</v>
      </c>
      <c r="M41">
        <v>2.23E-2</v>
      </c>
      <c r="N41">
        <v>0.28560000000000002</v>
      </c>
      <c r="O41">
        <v>0</v>
      </c>
      <c r="P41">
        <v>0.1467</v>
      </c>
      <c r="Q41" s="1">
        <v>68185.53</v>
      </c>
      <c r="R41">
        <v>0.13239999999999999</v>
      </c>
      <c r="S41">
        <v>0.30880000000000002</v>
      </c>
      <c r="T41">
        <v>0.55879999999999996</v>
      </c>
      <c r="U41">
        <v>17</v>
      </c>
      <c r="V41" s="1">
        <v>66160.179999999993</v>
      </c>
      <c r="W41">
        <v>84.39</v>
      </c>
      <c r="X41" s="1">
        <v>261255.22</v>
      </c>
      <c r="Y41">
        <v>0.58789999999999998</v>
      </c>
      <c r="Z41">
        <v>0.15629999999999999</v>
      </c>
      <c r="AA41">
        <v>0.25580000000000003</v>
      </c>
      <c r="AB41">
        <v>0.41210000000000002</v>
      </c>
      <c r="AC41">
        <v>261.26</v>
      </c>
      <c r="AD41" s="1">
        <v>7821.99</v>
      </c>
      <c r="AE41">
        <v>465.62</v>
      </c>
      <c r="AF41" s="1">
        <v>300829.84999999998</v>
      </c>
      <c r="AG41">
        <v>587</v>
      </c>
      <c r="AH41" s="1">
        <v>37164</v>
      </c>
      <c r="AI41" s="1">
        <v>56504</v>
      </c>
      <c r="AJ41">
        <v>38.58</v>
      </c>
      <c r="AK41">
        <v>25.75</v>
      </c>
      <c r="AL41">
        <v>31.56</v>
      </c>
      <c r="AM41">
        <v>3.7</v>
      </c>
      <c r="AN41">
        <v>0</v>
      </c>
      <c r="AO41">
        <v>0.72529999999999994</v>
      </c>
      <c r="AP41" s="1">
        <v>1847.85</v>
      </c>
      <c r="AQ41" s="1">
        <v>2472.77</v>
      </c>
      <c r="AR41" s="1">
        <v>6715.12</v>
      </c>
      <c r="AS41" s="1">
        <v>1078.3699999999999</v>
      </c>
      <c r="AT41">
        <v>61.16</v>
      </c>
      <c r="AU41" s="1">
        <v>12175.22</v>
      </c>
      <c r="AV41" s="1">
        <v>6353.33</v>
      </c>
      <c r="AW41">
        <v>0.41959999999999997</v>
      </c>
      <c r="AX41" s="1">
        <v>6546.12</v>
      </c>
      <c r="AY41">
        <v>0.43240000000000001</v>
      </c>
      <c r="AZ41" s="1">
        <v>1595.8</v>
      </c>
      <c r="BA41">
        <v>0.10539999999999999</v>
      </c>
      <c r="BB41">
        <v>644.98</v>
      </c>
      <c r="BC41">
        <v>4.2599999999999999E-2</v>
      </c>
      <c r="BD41" s="1">
        <v>15140.24</v>
      </c>
      <c r="BE41" s="1">
        <v>2565.44</v>
      </c>
      <c r="BF41">
        <v>0.63829999999999998</v>
      </c>
      <c r="BG41">
        <v>0.59370000000000001</v>
      </c>
      <c r="BH41">
        <v>0.20799999999999999</v>
      </c>
      <c r="BI41">
        <v>0.15679999999999999</v>
      </c>
      <c r="BJ41">
        <v>2.75E-2</v>
      </c>
      <c r="BK41">
        <v>1.3899999999999999E-2</v>
      </c>
    </row>
    <row r="42" spans="1:63" x14ac:dyDescent="0.25">
      <c r="A42" t="s">
        <v>43</v>
      </c>
      <c r="B42">
        <v>43612</v>
      </c>
      <c r="C42">
        <v>21</v>
      </c>
      <c r="D42">
        <v>284.14999999999998</v>
      </c>
      <c r="E42" s="1">
        <v>5967.12</v>
      </c>
      <c r="F42" s="1">
        <v>5817.12</v>
      </c>
      <c r="G42">
        <v>5.1499999999999997E-2</v>
      </c>
      <c r="H42">
        <v>1.6999999999999999E-3</v>
      </c>
      <c r="I42">
        <v>5.91E-2</v>
      </c>
      <c r="J42">
        <v>2.5999999999999999E-3</v>
      </c>
      <c r="K42">
        <v>7.9799999999999996E-2</v>
      </c>
      <c r="L42">
        <v>0.73880000000000001</v>
      </c>
      <c r="M42">
        <v>6.6400000000000001E-2</v>
      </c>
      <c r="N42">
        <v>0.31340000000000001</v>
      </c>
      <c r="O42">
        <v>2.52E-2</v>
      </c>
      <c r="P42">
        <v>0.1711</v>
      </c>
      <c r="Q42" s="1">
        <v>71763.429999999993</v>
      </c>
      <c r="R42">
        <v>8.5400000000000004E-2</v>
      </c>
      <c r="S42">
        <v>0.1055</v>
      </c>
      <c r="T42">
        <v>0.80900000000000005</v>
      </c>
      <c r="U42">
        <v>38</v>
      </c>
      <c r="V42" s="1">
        <v>94425.74</v>
      </c>
      <c r="W42">
        <v>153.29</v>
      </c>
      <c r="X42" s="1">
        <v>239020.34</v>
      </c>
      <c r="Y42">
        <v>0.64149999999999996</v>
      </c>
      <c r="Z42">
        <v>0.32340000000000002</v>
      </c>
      <c r="AA42">
        <v>3.5099999999999999E-2</v>
      </c>
      <c r="AB42">
        <v>0.35849999999999999</v>
      </c>
      <c r="AC42">
        <v>239.02</v>
      </c>
      <c r="AD42" s="1">
        <v>11038.31</v>
      </c>
      <c r="AE42" s="1">
        <v>1064.4000000000001</v>
      </c>
      <c r="AF42" s="1">
        <v>223106.38</v>
      </c>
      <c r="AG42">
        <v>524</v>
      </c>
      <c r="AH42" s="1">
        <v>37014</v>
      </c>
      <c r="AI42" s="1">
        <v>52881</v>
      </c>
      <c r="AJ42">
        <v>78.5</v>
      </c>
      <c r="AK42">
        <v>41.73</v>
      </c>
      <c r="AL42">
        <v>51.51</v>
      </c>
      <c r="AM42">
        <v>4.05</v>
      </c>
      <c r="AN42">
        <v>0</v>
      </c>
      <c r="AO42">
        <v>1.075</v>
      </c>
      <c r="AP42" s="1">
        <v>1871.56</v>
      </c>
      <c r="AQ42" s="1">
        <v>2252.4</v>
      </c>
      <c r="AR42" s="1">
        <v>8317.01</v>
      </c>
      <c r="AS42">
        <v>829.63</v>
      </c>
      <c r="AT42">
        <v>371.97</v>
      </c>
      <c r="AU42" s="1">
        <v>13642.56</v>
      </c>
      <c r="AV42" s="1">
        <v>3895.3</v>
      </c>
      <c r="AW42">
        <v>0.25650000000000001</v>
      </c>
      <c r="AX42" s="1">
        <v>9613.9599999999991</v>
      </c>
      <c r="AY42">
        <v>0.63300000000000001</v>
      </c>
      <c r="AZ42">
        <v>970.69</v>
      </c>
      <c r="BA42">
        <v>6.3899999999999998E-2</v>
      </c>
      <c r="BB42">
        <v>708.93</v>
      </c>
      <c r="BC42">
        <v>4.6699999999999998E-2</v>
      </c>
      <c r="BD42" s="1">
        <v>15188.88</v>
      </c>
      <c r="BE42" s="1">
        <v>1469.82</v>
      </c>
      <c r="BF42">
        <v>0.2883</v>
      </c>
      <c r="BG42">
        <v>0.54049999999999998</v>
      </c>
      <c r="BH42">
        <v>0.2011</v>
      </c>
      <c r="BI42">
        <v>0.2177</v>
      </c>
      <c r="BJ42">
        <v>2.3400000000000001E-2</v>
      </c>
      <c r="BK42">
        <v>1.7299999999999999E-2</v>
      </c>
    </row>
    <row r="43" spans="1:63" x14ac:dyDescent="0.25">
      <c r="A43" t="s">
        <v>44</v>
      </c>
      <c r="B43">
        <v>47167</v>
      </c>
      <c r="C43">
        <v>118</v>
      </c>
      <c r="D43">
        <v>11.24</v>
      </c>
      <c r="E43" s="1">
        <v>1326.41</v>
      </c>
      <c r="F43" s="1">
        <v>1238.8399999999999</v>
      </c>
      <c r="G43">
        <v>9.7000000000000003E-3</v>
      </c>
      <c r="H43">
        <v>0</v>
      </c>
      <c r="I43">
        <v>6.7999999999999996E-3</v>
      </c>
      <c r="J43">
        <v>4.0000000000000002E-4</v>
      </c>
      <c r="K43">
        <v>9.4000000000000004E-3</v>
      </c>
      <c r="L43">
        <v>0.95650000000000002</v>
      </c>
      <c r="M43">
        <v>1.72E-2</v>
      </c>
      <c r="N43">
        <v>0.2427</v>
      </c>
      <c r="O43">
        <v>5.8999999999999999E-3</v>
      </c>
      <c r="P43">
        <v>0.14030000000000001</v>
      </c>
      <c r="Q43" s="1">
        <v>58375.8</v>
      </c>
      <c r="R43">
        <v>0.3034</v>
      </c>
      <c r="S43">
        <v>0.14610000000000001</v>
      </c>
      <c r="T43">
        <v>0.55059999999999998</v>
      </c>
      <c r="U43">
        <v>7.4</v>
      </c>
      <c r="V43" s="1">
        <v>84469.46</v>
      </c>
      <c r="W43">
        <v>175.17</v>
      </c>
      <c r="X43" s="1">
        <v>259542.35</v>
      </c>
      <c r="Y43">
        <v>0.84919999999999995</v>
      </c>
      <c r="Z43">
        <v>0.10970000000000001</v>
      </c>
      <c r="AA43">
        <v>4.1099999999999998E-2</v>
      </c>
      <c r="AB43">
        <v>0.15079999999999999</v>
      </c>
      <c r="AC43">
        <v>259.54000000000002</v>
      </c>
      <c r="AD43" s="1">
        <v>6013.5</v>
      </c>
      <c r="AE43">
        <v>682.41</v>
      </c>
      <c r="AF43" s="1">
        <v>248178.64</v>
      </c>
      <c r="AG43">
        <v>562</v>
      </c>
      <c r="AH43" s="1">
        <v>34729</v>
      </c>
      <c r="AI43" s="1">
        <v>57910</v>
      </c>
      <c r="AJ43">
        <v>51.3</v>
      </c>
      <c r="AK43">
        <v>21.74</v>
      </c>
      <c r="AL43">
        <v>23.69</v>
      </c>
      <c r="AM43">
        <v>4.5</v>
      </c>
      <c r="AN43" s="1">
        <v>1967.37</v>
      </c>
      <c r="AO43">
        <v>1.1556</v>
      </c>
      <c r="AP43" s="1">
        <v>1819.31</v>
      </c>
      <c r="AQ43" s="1">
        <v>2595.48</v>
      </c>
      <c r="AR43" s="1">
        <v>6726.53</v>
      </c>
      <c r="AS43">
        <v>859.23</v>
      </c>
      <c r="AT43">
        <v>319.16000000000003</v>
      </c>
      <c r="AU43" s="1">
        <v>12319.75</v>
      </c>
      <c r="AV43" s="1">
        <v>4627.1400000000003</v>
      </c>
      <c r="AW43">
        <v>0.28620000000000001</v>
      </c>
      <c r="AX43" s="1">
        <v>7416.4</v>
      </c>
      <c r="AY43">
        <v>0.4587</v>
      </c>
      <c r="AZ43" s="1">
        <v>3234.03</v>
      </c>
      <c r="BA43">
        <v>0.2</v>
      </c>
      <c r="BB43">
        <v>892.25</v>
      </c>
      <c r="BC43">
        <v>5.5199999999999999E-2</v>
      </c>
      <c r="BD43" s="1">
        <v>16169.82</v>
      </c>
      <c r="BE43" s="1">
        <v>3052.37</v>
      </c>
      <c r="BF43">
        <v>0.53639999999999999</v>
      </c>
      <c r="BG43">
        <v>0.51329999999999998</v>
      </c>
      <c r="BH43">
        <v>0.19739999999999999</v>
      </c>
      <c r="BI43">
        <v>0.23580000000000001</v>
      </c>
      <c r="BJ43">
        <v>2.0199999999999999E-2</v>
      </c>
      <c r="BK43">
        <v>3.3300000000000003E-2</v>
      </c>
    </row>
    <row r="44" spans="1:63" x14ac:dyDescent="0.25">
      <c r="A44" t="s">
        <v>45</v>
      </c>
      <c r="B44">
        <v>46854</v>
      </c>
      <c r="C44">
        <v>46</v>
      </c>
      <c r="D44">
        <v>17.52</v>
      </c>
      <c r="E44">
        <v>805.72</v>
      </c>
      <c r="F44">
        <v>820.55</v>
      </c>
      <c r="G44">
        <v>1.1999999999999999E-3</v>
      </c>
      <c r="H44">
        <v>2.3999999999999998E-3</v>
      </c>
      <c r="I44">
        <v>2.7000000000000001E-3</v>
      </c>
      <c r="J44">
        <v>1.1999999999999999E-3</v>
      </c>
      <c r="K44">
        <v>9.7000000000000003E-3</v>
      </c>
      <c r="L44">
        <v>0.96609999999999996</v>
      </c>
      <c r="M44">
        <v>1.66E-2</v>
      </c>
      <c r="N44">
        <v>0.48049999999999998</v>
      </c>
      <c r="O44">
        <v>0</v>
      </c>
      <c r="P44">
        <v>0.16919999999999999</v>
      </c>
      <c r="Q44" s="1">
        <v>57912.57</v>
      </c>
      <c r="R44">
        <v>0.4032</v>
      </c>
      <c r="S44">
        <v>0.3226</v>
      </c>
      <c r="T44">
        <v>0.2742</v>
      </c>
      <c r="U44">
        <v>7</v>
      </c>
      <c r="V44" s="1">
        <v>83770</v>
      </c>
      <c r="W44">
        <v>112.56</v>
      </c>
      <c r="X44" s="1">
        <v>190520.64</v>
      </c>
      <c r="Y44">
        <v>0.6</v>
      </c>
      <c r="Z44">
        <v>5.3900000000000003E-2</v>
      </c>
      <c r="AA44">
        <v>0.34610000000000002</v>
      </c>
      <c r="AB44">
        <v>0.4</v>
      </c>
      <c r="AC44">
        <v>190.52</v>
      </c>
      <c r="AD44" s="1">
        <v>5779.7</v>
      </c>
      <c r="AE44">
        <v>341.7</v>
      </c>
      <c r="AF44" s="1">
        <v>161765.42000000001</v>
      </c>
      <c r="AG44">
        <v>376</v>
      </c>
      <c r="AH44" s="1">
        <v>34433</v>
      </c>
      <c r="AI44" s="1">
        <v>51345</v>
      </c>
      <c r="AJ44">
        <v>45.89</v>
      </c>
      <c r="AK44">
        <v>21.97</v>
      </c>
      <c r="AL44">
        <v>23.59</v>
      </c>
      <c r="AM44">
        <v>5.2</v>
      </c>
      <c r="AN44" s="1">
        <v>2400.64</v>
      </c>
      <c r="AO44">
        <v>1.6152</v>
      </c>
      <c r="AP44" s="1">
        <v>2169.9899999999998</v>
      </c>
      <c r="AQ44" s="1">
        <v>2810.46</v>
      </c>
      <c r="AR44" s="1">
        <v>6930.53</v>
      </c>
      <c r="AS44">
        <v>506.74</v>
      </c>
      <c r="AT44">
        <v>175.05</v>
      </c>
      <c r="AU44" s="1">
        <v>12592.7</v>
      </c>
      <c r="AV44" s="1">
        <v>5674.01</v>
      </c>
      <c r="AW44">
        <v>0.37980000000000003</v>
      </c>
      <c r="AX44" s="1">
        <v>7195.88</v>
      </c>
      <c r="AY44">
        <v>0.48159999999999997</v>
      </c>
      <c r="AZ44" s="1">
        <v>1372.23</v>
      </c>
      <c r="BA44">
        <v>9.1800000000000007E-2</v>
      </c>
      <c r="BB44">
        <v>698.73</v>
      </c>
      <c r="BC44">
        <v>4.6800000000000001E-2</v>
      </c>
      <c r="BD44" s="1">
        <v>14940.85</v>
      </c>
      <c r="BE44" s="1">
        <v>5586.19</v>
      </c>
      <c r="BF44">
        <v>1.8991</v>
      </c>
      <c r="BG44">
        <v>0.51780000000000004</v>
      </c>
      <c r="BH44">
        <v>0.24479999999999999</v>
      </c>
      <c r="BI44">
        <v>0.19159999999999999</v>
      </c>
      <c r="BJ44">
        <v>3.1899999999999998E-2</v>
      </c>
      <c r="BK44">
        <v>1.38E-2</v>
      </c>
    </row>
    <row r="45" spans="1:63" x14ac:dyDescent="0.25">
      <c r="A45" t="s">
        <v>46</v>
      </c>
      <c r="B45">
        <v>48611</v>
      </c>
      <c r="C45">
        <v>34</v>
      </c>
      <c r="D45">
        <v>45.82</v>
      </c>
      <c r="E45" s="1">
        <v>1557.93</v>
      </c>
      <c r="F45" s="1">
        <v>1455.62</v>
      </c>
      <c r="G45">
        <v>4.1000000000000003E-3</v>
      </c>
      <c r="H45">
        <v>1.4E-3</v>
      </c>
      <c r="I45">
        <v>6.1000000000000004E-3</v>
      </c>
      <c r="J45">
        <v>0</v>
      </c>
      <c r="K45">
        <v>1.6400000000000001E-2</v>
      </c>
      <c r="L45">
        <v>0.93769999999999998</v>
      </c>
      <c r="M45">
        <v>3.4299999999999997E-2</v>
      </c>
      <c r="N45">
        <v>0.2354</v>
      </c>
      <c r="O45">
        <v>7.2700000000000001E-2</v>
      </c>
      <c r="P45">
        <v>6.9000000000000006E-2</v>
      </c>
      <c r="Q45" s="1">
        <v>53701.84</v>
      </c>
      <c r="R45">
        <v>0.40960000000000002</v>
      </c>
      <c r="S45">
        <v>0.1205</v>
      </c>
      <c r="T45">
        <v>0.46989999999999998</v>
      </c>
      <c r="U45">
        <v>11.7</v>
      </c>
      <c r="V45" s="1">
        <v>65038.05</v>
      </c>
      <c r="W45">
        <v>128.66999999999999</v>
      </c>
      <c r="X45" s="1">
        <v>98961.79</v>
      </c>
      <c r="Y45">
        <v>0.87339999999999995</v>
      </c>
      <c r="Z45">
        <v>9.8799999999999999E-2</v>
      </c>
      <c r="AA45">
        <v>2.7699999999999999E-2</v>
      </c>
      <c r="AB45">
        <v>0.12659999999999999</v>
      </c>
      <c r="AC45">
        <v>98.96</v>
      </c>
      <c r="AD45" s="1">
        <v>2766.38</v>
      </c>
      <c r="AE45">
        <v>541.30999999999995</v>
      </c>
      <c r="AF45" s="1">
        <v>118172.18</v>
      </c>
      <c r="AG45">
        <v>155</v>
      </c>
      <c r="AH45" s="1">
        <v>45937</v>
      </c>
      <c r="AI45" s="1">
        <v>73672</v>
      </c>
      <c r="AJ45">
        <v>52.58</v>
      </c>
      <c r="AK45">
        <v>27.07</v>
      </c>
      <c r="AL45">
        <v>28.86</v>
      </c>
      <c r="AM45">
        <v>4.5</v>
      </c>
      <c r="AN45" s="1">
        <v>1055</v>
      </c>
      <c r="AO45">
        <v>0.61850000000000005</v>
      </c>
      <c r="AP45" s="1">
        <v>1167.6300000000001</v>
      </c>
      <c r="AQ45" s="1">
        <v>1605.16</v>
      </c>
      <c r="AR45" s="1">
        <v>5115.4799999999996</v>
      </c>
      <c r="AS45">
        <v>474.52</v>
      </c>
      <c r="AT45">
        <v>233.95</v>
      </c>
      <c r="AU45" s="1">
        <v>8596.76</v>
      </c>
      <c r="AV45" s="1">
        <v>3781.88</v>
      </c>
      <c r="AW45">
        <v>0.39660000000000001</v>
      </c>
      <c r="AX45" s="1">
        <v>3509.14</v>
      </c>
      <c r="AY45">
        <v>0.36799999999999999</v>
      </c>
      <c r="AZ45" s="1">
        <v>1886.78</v>
      </c>
      <c r="BA45">
        <v>0.19789999999999999</v>
      </c>
      <c r="BB45">
        <v>358</v>
      </c>
      <c r="BC45">
        <v>3.7499999999999999E-2</v>
      </c>
      <c r="BD45" s="1">
        <v>9535.7999999999993</v>
      </c>
      <c r="BE45" s="1">
        <v>2869.12</v>
      </c>
      <c r="BF45">
        <v>0.71450000000000002</v>
      </c>
      <c r="BG45">
        <v>0.46989999999999998</v>
      </c>
      <c r="BH45">
        <v>0.1794</v>
      </c>
      <c r="BI45">
        <v>0.29949999999999999</v>
      </c>
      <c r="BJ45">
        <v>3.9199999999999999E-2</v>
      </c>
      <c r="BK45">
        <v>1.2E-2</v>
      </c>
    </row>
    <row r="46" spans="1:63" x14ac:dyDescent="0.25">
      <c r="A46" t="s">
        <v>47</v>
      </c>
      <c r="B46">
        <v>46318</v>
      </c>
      <c r="C46">
        <v>48</v>
      </c>
      <c r="D46">
        <v>32.54</v>
      </c>
      <c r="E46" s="1">
        <v>1562.09</v>
      </c>
      <c r="F46" s="1">
        <v>1497.65</v>
      </c>
      <c r="G46">
        <v>0</v>
      </c>
      <c r="H46">
        <v>6.9999999999999999E-4</v>
      </c>
      <c r="I46">
        <v>3.8E-3</v>
      </c>
      <c r="J46">
        <v>0</v>
      </c>
      <c r="K46">
        <v>2.5000000000000001E-2</v>
      </c>
      <c r="L46">
        <v>0.95850000000000002</v>
      </c>
      <c r="M46">
        <v>1.2E-2</v>
      </c>
      <c r="N46">
        <v>0.36870000000000003</v>
      </c>
      <c r="O46">
        <v>1.6999999999999999E-3</v>
      </c>
      <c r="P46">
        <v>0.17230000000000001</v>
      </c>
      <c r="Q46" s="1">
        <v>55082.87</v>
      </c>
      <c r="R46">
        <v>0.26550000000000001</v>
      </c>
      <c r="S46">
        <v>0.13270000000000001</v>
      </c>
      <c r="T46">
        <v>0.6018</v>
      </c>
      <c r="U46">
        <v>13.65</v>
      </c>
      <c r="V46" s="1">
        <v>77036.12</v>
      </c>
      <c r="W46">
        <v>109.25</v>
      </c>
      <c r="X46" s="1">
        <v>119895.67999999999</v>
      </c>
      <c r="Y46">
        <v>0.90669999999999995</v>
      </c>
      <c r="Z46">
        <v>5.9700000000000003E-2</v>
      </c>
      <c r="AA46">
        <v>3.3599999999999998E-2</v>
      </c>
      <c r="AB46">
        <v>9.3299999999999994E-2</v>
      </c>
      <c r="AC46">
        <v>119.9</v>
      </c>
      <c r="AD46" s="1">
        <v>3565.54</v>
      </c>
      <c r="AE46">
        <v>399.34</v>
      </c>
      <c r="AF46" s="1">
        <v>110149.81</v>
      </c>
      <c r="AG46">
        <v>129</v>
      </c>
      <c r="AH46" s="1">
        <v>34713</v>
      </c>
      <c r="AI46" s="1">
        <v>51571</v>
      </c>
      <c r="AJ46">
        <v>45.02</v>
      </c>
      <c r="AK46">
        <v>28.9</v>
      </c>
      <c r="AL46">
        <v>33.909999999999997</v>
      </c>
      <c r="AM46">
        <v>3.7</v>
      </c>
      <c r="AN46">
        <v>0</v>
      </c>
      <c r="AO46">
        <v>1.0653999999999999</v>
      </c>
      <c r="AP46" s="1">
        <v>1197.24</v>
      </c>
      <c r="AQ46" s="1">
        <v>1824.79</v>
      </c>
      <c r="AR46" s="1">
        <v>5739.45</v>
      </c>
      <c r="AS46">
        <v>461.93</v>
      </c>
      <c r="AT46">
        <v>238.7</v>
      </c>
      <c r="AU46" s="1">
        <v>9462.1299999999992</v>
      </c>
      <c r="AV46" s="1">
        <v>7021.54</v>
      </c>
      <c r="AW46">
        <v>0.58640000000000003</v>
      </c>
      <c r="AX46" s="1">
        <v>2974.1</v>
      </c>
      <c r="AY46">
        <v>0.24840000000000001</v>
      </c>
      <c r="AZ46" s="1">
        <v>1274.32</v>
      </c>
      <c r="BA46">
        <v>0.10639999999999999</v>
      </c>
      <c r="BB46">
        <v>704.85</v>
      </c>
      <c r="BC46">
        <v>5.8900000000000001E-2</v>
      </c>
      <c r="BD46" s="1">
        <v>11974.81</v>
      </c>
      <c r="BE46" s="1">
        <v>6504.55</v>
      </c>
      <c r="BF46">
        <v>2.3130999999999999</v>
      </c>
      <c r="BG46">
        <v>0.52170000000000005</v>
      </c>
      <c r="BH46">
        <v>0.1953</v>
      </c>
      <c r="BI46">
        <v>0.25219999999999998</v>
      </c>
      <c r="BJ46">
        <v>2.1299999999999999E-2</v>
      </c>
      <c r="BK46">
        <v>9.4000000000000004E-3</v>
      </c>
    </row>
    <row r="47" spans="1:63" x14ac:dyDescent="0.25">
      <c r="A47" t="s">
        <v>48</v>
      </c>
      <c r="B47">
        <v>43620</v>
      </c>
      <c r="C47">
        <v>2</v>
      </c>
      <c r="D47" s="1">
        <v>1261.2</v>
      </c>
      <c r="E47" s="1">
        <v>2522.39</v>
      </c>
      <c r="F47" s="1">
        <v>2490.44</v>
      </c>
      <c r="G47">
        <v>2.29E-2</v>
      </c>
      <c r="H47">
        <v>0</v>
      </c>
      <c r="I47">
        <v>6.9099999999999995E-2</v>
      </c>
      <c r="J47">
        <v>8.0000000000000004E-4</v>
      </c>
      <c r="K47">
        <v>3.2199999999999999E-2</v>
      </c>
      <c r="L47">
        <v>0.81530000000000002</v>
      </c>
      <c r="M47">
        <v>5.96E-2</v>
      </c>
      <c r="N47">
        <v>9.3600000000000003E-2</v>
      </c>
      <c r="O47">
        <v>7.7000000000000002E-3</v>
      </c>
      <c r="P47">
        <v>0.14000000000000001</v>
      </c>
      <c r="Q47" s="1">
        <v>79321.84</v>
      </c>
      <c r="R47">
        <v>0.29630000000000001</v>
      </c>
      <c r="S47">
        <v>0.24340000000000001</v>
      </c>
      <c r="T47">
        <v>0.46029999999999999</v>
      </c>
      <c r="U47">
        <v>18</v>
      </c>
      <c r="V47" s="1">
        <v>113403</v>
      </c>
      <c r="W47">
        <v>140.13</v>
      </c>
      <c r="X47" s="1">
        <v>223419.74</v>
      </c>
      <c r="Y47">
        <v>0.94650000000000001</v>
      </c>
      <c r="Z47">
        <v>4.2000000000000003E-2</v>
      </c>
      <c r="AA47">
        <v>1.15E-2</v>
      </c>
      <c r="AB47">
        <v>5.3499999999999999E-2</v>
      </c>
      <c r="AC47">
        <v>223.42</v>
      </c>
      <c r="AD47" s="1">
        <v>9288.39</v>
      </c>
      <c r="AE47" s="1">
        <v>1197.8</v>
      </c>
      <c r="AF47" s="1">
        <v>228440.03</v>
      </c>
      <c r="AG47">
        <v>531</v>
      </c>
      <c r="AH47" s="1">
        <v>62006</v>
      </c>
      <c r="AI47" s="1">
        <v>156014</v>
      </c>
      <c r="AJ47">
        <v>107.9</v>
      </c>
      <c r="AK47">
        <v>40</v>
      </c>
      <c r="AL47">
        <v>58.8</v>
      </c>
      <c r="AM47">
        <v>5.7</v>
      </c>
      <c r="AN47" s="1">
        <v>2697.47</v>
      </c>
      <c r="AO47">
        <v>0.81269999999999998</v>
      </c>
      <c r="AP47" s="1">
        <v>2026.74</v>
      </c>
      <c r="AQ47" s="1">
        <v>2202.5100000000002</v>
      </c>
      <c r="AR47" s="1">
        <v>9395.2900000000009</v>
      </c>
      <c r="AS47">
        <v>950.48</v>
      </c>
      <c r="AT47">
        <v>705.72</v>
      </c>
      <c r="AU47" s="1">
        <v>15280.71</v>
      </c>
      <c r="AV47" s="1">
        <v>2997.11</v>
      </c>
      <c r="AW47">
        <v>0.19969999999999999</v>
      </c>
      <c r="AX47" s="1">
        <v>10866.85</v>
      </c>
      <c r="AY47">
        <v>0.72419999999999995</v>
      </c>
      <c r="AZ47">
        <v>755.45</v>
      </c>
      <c r="BA47">
        <v>5.0299999999999997E-2</v>
      </c>
      <c r="BB47">
        <v>384.91</v>
      </c>
      <c r="BC47">
        <v>2.5700000000000001E-2</v>
      </c>
      <c r="BD47" s="1">
        <v>15004.33</v>
      </c>
      <c r="BE47" s="1">
        <v>1536.83</v>
      </c>
      <c r="BF47">
        <v>0.15620000000000001</v>
      </c>
      <c r="BG47">
        <v>0.53269999999999995</v>
      </c>
      <c r="BH47">
        <v>0.2339</v>
      </c>
      <c r="BI47">
        <v>0.17580000000000001</v>
      </c>
      <c r="BJ47">
        <v>4.3099999999999999E-2</v>
      </c>
      <c r="BK47">
        <v>1.4500000000000001E-2</v>
      </c>
    </row>
    <row r="48" spans="1:63" x14ac:dyDescent="0.25">
      <c r="A48" t="s">
        <v>49</v>
      </c>
      <c r="B48">
        <v>46748</v>
      </c>
      <c r="C48">
        <v>109</v>
      </c>
      <c r="D48">
        <v>33.58</v>
      </c>
      <c r="E48" s="1">
        <v>3659.88</v>
      </c>
      <c r="F48" s="1">
        <v>3710.49</v>
      </c>
      <c r="G48">
        <v>1.0699999999999999E-2</v>
      </c>
      <c r="H48">
        <v>8.0000000000000004E-4</v>
      </c>
      <c r="I48">
        <v>9.4000000000000004E-3</v>
      </c>
      <c r="J48">
        <v>1.2999999999999999E-3</v>
      </c>
      <c r="K48">
        <v>3.2500000000000001E-2</v>
      </c>
      <c r="L48">
        <v>0.9093</v>
      </c>
      <c r="M48">
        <v>3.5999999999999997E-2</v>
      </c>
      <c r="N48">
        <v>0.15129999999999999</v>
      </c>
      <c r="O48">
        <v>7.9000000000000008E-3</v>
      </c>
      <c r="P48">
        <v>0.1045</v>
      </c>
      <c r="Q48" s="1">
        <v>64283.81</v>
      </c>
      <c r="R48">
        <v>0.22270000000000001</v>
      </c>
      <c r="S48">
        <v>0.30909999999999999</v>
      </c>
      <c r="T48">
        <v>0.46820000000000001</v>
      </c>
      <c r="U48">
        <v>21.03</v>
      </c>
      <c r="V48" s="1">
        <v>94401.54</v>
      </c>
      <c r="W48">
        <v>171.65</v>
      </c>
      <c r="X48" s="1">
        <v>267025.21999999997</v>
      </c>
      <c r="Y48">
        <v>0.8044</v>
      </c>
      <c r="Z48">
        <v>6.0699999999999997E-2</v>
      </c>
      <c r="AA48">
        <v>0.1348</v>
      </c>
      <c r="AB48">
        <v>0.1956</v>
      </c>
      <c r="AC48">
        <v>267.02999999999997</v>
      </c>
      <c r="AD48" s="1">
        <v>7680.5</v>
      </c>
      <c r="AE48">
        <v>799.45</v>
      </c>
      <c r="AF48" s="1">
        <v>246987.06</v>
      </c>
      <c r="AG48">
        <v>559</v>
      </c>
      <c r="AH48" s="1">
        <v>50967</v>
      </c>
      <c r="AI48" s="1">
        <v>97862</v>
      </c>
      <c r="AJ48">
        <v>36.75</v>
      </c>
      <c r="AK48">
        <v>27.45</v>
      </c>
      <c r="AL48">
        <v>28.43</v>
      </c>
      <c r="AM48">
        <v>4.5999999999999996</v>
      </c>
      <c r="AN48" s="1">
        <v>2054.5700000000002</v>
      </c>
      <c r="AO48">
        <v>0.93189999999999995</v>
      </c>
      <c r="AP48" s="1">
        <v>1664.6</v>
      </c>
      <c r="AQ48" s="1">
        <v>2226.04</v>
      </c>
      <c r="AR48" s="1">
        <v>6793.24</v>
      </c>
      <c r="AS48">
        <v>519.14</v>
      </c>
      <c r="AT48">
        <v>343.56</v>
      </c>
      <c r="AU48" s="1">
        <v>11546.57</v>
      </c>
      <c r="AV48" s="1">
        <v>2592.9299999999998</v>
      </c>
      <c r="AW48">
        <v>0.2145</v>
      </c>
      <c r="AX48" s="1">
        <v>8211.83</v>
      </c>
      <c r="AY48">
        <v>0.67930000000000001</v>
      </c>
      <c r="AZ48">
        <v>926.2</v>
      </c>
      <c r="BA48">
        <v>7.6600000000000001E-2</v>
      </c>
      <c r="BB48">
        <v>357.85</v>
      </c>
      <c r="BC48">
        <v>2.9600000000000001E-2</v>
      </c>
      <c r="BD48" s="1">
        <v>12088.81</v>
      </c>
      <c r="BE48" s="1">
        <v>1354.68</v>
      </c>
      <c r="BF48">
        <v>0.19139999999999999</v>
      </c>
      <c r="BG48">
        <v>0.55889999999999995</v>
      </c>
      <c r="BH48">
        <v>0.27</v>
      </c>
      <c r="BI48">
        <v>0.13289999999999999</v>
      </c>
      <c r="BJ48">
        <v>2.5399999999999999E-2</v>
      </c>
      <c r="BK48">
        <v>1.2800000000000001E-2</v>
      </c>
    </row>
    <row r="49" spans="1:63" x14ac:dyDescent="0.25">
      <c r="A49" t="s">
        <v>50</v>
      </c>
      <c r="B49">
        <v>48462</v>
      </c>
      <c r="C49">
        <v>114</v>
      </c>
      <c r="D49">
        <v>10.98</v>
      </c>
      <c r="E49" s="1">
        <v>1251.97</v>
      </c>
      <c r="F49" s="1">
        <v>1127.47</v>
      </c>
      <c r="G49">
        <v>1.8E-3</v>
      </c>
      <c r="H49">
        <v>8.9999999999999998E-4</v>
      </c>
      <c r="I49">
        <v>9.7999999999999997E-3</v>
      </c>
      <c r="J49">
        <v>0</v>
      </c>
      <c r="K49">
        <v>2.06E-2</v>
      </c>
      <c r="L49">
        <v>0.95220000000000005</v>
      </c>
      <c r="M49">
        <v>1.4800000000000001E-2</v>
      </c>
      <c r="N49">
        <v>0.36430000000000001</v>
      </c>
      <c r="O49">
        <v>3.5000000000000001E-3</v>
      </c>
      <c r="P49">
        <v>0.18909999999999999</v>
      </c>
      <c r="Q49" s="1">
        <v>59080.34</v>
      </c>
      <c r="R49">
        <v>0.1573</v>
      </c>
      <c r="S49">
        <v>0.14610000000000001</v>
      </c>
      <c r="T49">
        <v>0.6966</v>
      </c>
      <c r="U49">
        <v>13.36</v>
      </c>
      <c r="V49" s="1">
        <v>64600.82</v>
      </c>
      <c r="W49">
        <v>89.84</v>
      </c>
      <c r="X49" s="1">
        <v>177800.12</v>
      </c>
      <c r="Y49">
        <v>0.86770000000000003</v>
      </c>
      <c r="Z49">
        <v>3.78E-2</v>
      </c>
      <c r="AA49">
        <v>9.4600000000000004E-2</v>
      </c>
      <c r="AB49">
        <v>0.1323</v>
      </c>
      <c r="AC49">
        <v>177.8</v>
      </c>
      <c r="AD49" s="1">
        <v>5726.84</v>
      </c>
      <c r="AE49">
        <v>651.77</v>
      </c>
      <c r="AF49" s="1">
        <v>166507.44</v>
      </c>
      <c r="AG49">
        <v>390</v>
      </c>
      <c r="AH49" s="1">
        <v>35901</v>
      </c>
      <c r="AI49" s="1">
        <v>51371</v>
      </c>
      <c r="AJ49">
        <v>54.35</v>
      </c>
      <c r="AK49">
        <v>29.86</v>
      </c>
      <c r="AL49">
        <v>30.63</v>
      </c>
      <c r="AM49">
        <v>3.6</v>
      </c>
      <c r="AN49">
        <v>0</v>
      </c>
      <c r="AO49">
        <v>1.0924</v>
      </c>
      <c r="AP49" s="1">
        <v>1801.63</v>
      </c>
      <c r="AQ49" s="1">
        <v>2680.73</v>
      </c>
      <c r="AR49" s="1">
        <v>7343.37</v>
      </c>
      <c r="AS49">
        <v>453.45</v>
      </c>
      <c r="AT49">
        <v>173.39</v>
      </c>
      <c r="AU49" s="1">
        <v>12452.56</v>
      </c>
      <c r="AV49" s="1">
        <v>7121.45</v>
      </c>
      <c r="AW49">
        <v>0.50460000000000005</v>
      </c>
      <c r="AX49" s="1">
        <v>5165.8500000000004</v>
      </c>
      <c r="AY49">
        <v>0.36599999999999999</v>
      </c>
      <c r="AZ49" s="1">
        <v>1069.05</v>
      </c>
      <c r="BA49">
        <v>7.5700000000000003E-2</v>
      </c>
      <c r="BB49">
        <v>757.08</v>
      </c>
      <c r="BC49">
        <v>5.3600000000000002E-2</v>
      </c>
      <c r="BD49" s="1">
        <v>14113.43</v>
      </c>
      <c r="BE49" s="1">
        <v>4991.4799999999996</v>
      </c>
      <c r="BF49">
        <v>1.3447</v>
      </c>
      <c r="BG49">
        <v>0.49659999999999999</v>
      </c>
      <c r="BH49">
        <v>0.22059999999999999</v>
      </c>
      <c r="BI49">
        <v>0.2296</v>
      </c>
      <c r="BJ49">
        <v>4.0800000000000003E-2</v>
      </c>
      <c r="BK49">
        <v>1.24E-2</v>
      </c>
    </row>
    <row r="50" spans="1:63" x14ac:dyDescent="0.25">
      <c r="A50" t="s">
        <v>51</v>
      </c>
      <c r="B50">
        <v>46383</v>
      </c>
      <c r="C50">
        <v>70</v>
      </c>
      <c r="D50">
        <v>20.65</v>
      </c>
      <c r="E50" s="1">
        <v>1445.23</v>
      </c>
      <c r="F50" s="1">
        <v>1460.42</v>
      </c>
      <c r="G50">
        <v>1.6999999999999999E-3</v>
      </c>
      <c r="H50">
        <v>2.0999999999999999E-3</v>
      </c>
      <c r="I50">
        <v>2.0999999999999999E-3</v>
      </c>
      <c r="J50">
        <v>1E-3</v>
      </c>
      <c r="K50">
        <v>1.12E-2</v>
      </c>
      <c r="L50">
        <v>0.95730000000000004</v>
      </c>
      <c r="M50">
        <v>2.4799999999999999E-2</v>
      </c>
      <c r="N50">
        <v>0.42170000000000002</v>
      </c>
      <c r="O50">
        <v>6.9999999999999999E-4</v>
      </c>
      <c r="P50">
        <v>0.1585</v>
      </c>
      <c r="Q50" s="1">
        <v>53746.23</v>
      </c>
      <c r="R50">
        <v>0.26469999999999999</v>
      </c>
      <c r="S50">
        <v>0.18629999999999999</v>
      </c>
      <c r="T50">
        <v>0.54900000000000004</v>
      </c>
      <c r="U50">
        <v>16.350000000000001</v>
      </c>
      <c r="V50" s="1">
        <v>71830.899999999994</v>
      </c>
      <c r="W50">
        <v>84.06</v>
      </c>
      <c r="X50" s="1">
        <v>114792.58</v>
      </c>
      <c r="Y50">
        <v>0.82989999999999997</v>
      </c>
      <c r="Z50">
        <v>9.5100000000000004E-2</v>
      </c>
      <c r="AA50">
        <v>7.4999999999999997E-2</v>
      </c>
      <c r="AB50">
        <v>0.1701</v>
      </c>
      <c r="AC50">
        <v>114.79</v>
      </c>
      <c r="AD50" s="1">
        <v>2652.92</v>
      </c>
      <c r="AE50">
        <v>328.5</v>
      </c>
      <c r="AF50" s="1">
        <v>106281.89</v>
      </c>
      <c r="AG50">
        <v>116</v>
      </c>
      <c r="AH50" s="1">
        <v>32905</v>
      </c>
      <c r="AI50" s="1">
        <v>47923</v>
      </c>
      <c r="AJ50">
        <v>33.299999999999997</v>
      </c>
      <c r="AK50">
        <v>22.02</v>
      </c>
      <c r="AL50">
        <v>24.6</v>
      </c>
      <c r="AM50">
        <v>4.0999999999999996</v>
      </c>
      <c r="AN50">
        <v>0</v>
      </c>
      <c r="AO50">
        <v>0.75719999999999998</v>
      </c>
      <c r="AP50" s="1">
        <v>1540.61</v>
      </c>
      <c r="AQ50" s="1">
        <v>2124.38</v>
      </c>
      <c r="AR50" s="1">
        <v>6856.9</v>
      </c>
      <c r="AS50">
        <v>420.17</v>
      </c>
      <c r="AT50">
        <v>290.32</v>
      </c>
      <c r="AU50" s="1">
        <v>11232.34</v>
      </c>
      <c r="AV50" s="1">
        <v>8051.46</v>
      </c>
      <c r="AW50">
        <v>0.64480000000000004</v>
      </c>
      <c r="AX50" s="1">
        <v>2143.27</v>
      </c>
      <c r="AY50">
        <v>0.1716</v>
      </c>
      <c r="AZ50" s="1">
        <v>1475.94</v>
      </c>
      <c r="BA50">
        <v>0.1182</v>
      </c>
      <c r="BB50">
        <v>815.89</v>
      </c>
      <c r="BC50">
        <v>6.5299999999999997E-2</v>
      </c>
      <c r="BD50" s="1">
        <v>12486.57</v>
      </c>
      <c r="BE50" s="1">
        <v>8128.14</v>
      </c>
      <c r="BF50">
        <v>3.1086</v>
      </c>
      <c r="BG50">
        <v>0.48499999999999999</v>
      </c>
      <c r="BH50">
        <v>0.28370000000000001</v>
      </c>
      <c r="BI50">
        <v>0.19550000000000001</v>
      </c>
      <c r="BJ50">
        <v>2.3900000000000001E-2</v>
      </c>
      <c r="BK50">
        <v>1.1900000000000001E-2</v>
      </c>
    </row>
    <row r="51" spans="1:63" x14ac:dyDescent="0.25">
      <c r="A51" t="s">
        <v>52</v>
      </c>
      <c r="B51">
        <v>46862</v>
      </c>
      <c r="C51">
        <v>54</v>
      </c>
      <c r="D51">
        <v>38.340000000000003</v>
      </c>
      <c r="E51" s="1">
        <v>2070.09</v>
      </c>
      <c r="F51" s="1">
        <v>2035.16</v>
      </c>
      <c r="G51">
        <v>4.8999999999999998E-3</v>
      </c>
      <c r="H51">
        <v>0</v>
      </c>
      <c r="I51">
        <v>2.1999999999999999E-2</v>
      </c>
      <c r="J51">
        <v>8.9999999999999998E-4</v>
      </c>
      <c r="K51">
        <v>5.4000000000000003E-3</v>
      </c>
      <c r="L51">
        <v>0.93530000000000002</v>
      </c>
      <c r="M51">
        <v>3.15E-2</v>
      </c>
      <c r="N51">
        <v>0.1726</v>
      </c>
      <c r="O51">
        <v>5.0000000000000001E-4</v>
      </c>
      <c r="P51">
        <v>9.6299999999999997E-2</v>
      </c>
      <c r="Q51" s="1">
        <v>62171.95</v>
      </c>
      <c r="R51">
        <v>0.16420000000000001</v>
      </c>
      <c r="S51">
        <v>0.18659999999999999</v>
      </c>
      <c r="T51">
        <v>0.64929999999999999</v>
      </c>
      <c r="U51">
        <v>11</v>
      </c>
      <c r="V51" s="1">
        <v>96279</v>
      </c>
      <c r="W51">
        <v>184.57</v>
      </c>
      <c r="X51" s="1">
        <v>182911.76</v>
      </c>
      <c r="Y51">
        <v>0.82089999999999996</v>
      </c>
      <c r="Z51">
        <v>6.1600000000000002E-2</v>
      </c>
      <c r="AA51">
        <v>0.11749999999999999</v>
      </c>
      <c r="AB51">
        <v>0.17910000000000001</v>
      </c>
      <c r="AC51">
        <v>182.91</v>
      </c>
      <c r="AD51" s="1">
        <v>4550.83</v>
      </c>
      <c r="AE51">
        <v>508.29</v>
      </c>
      <c r="AF51" s="1">
        <v>186722.35</v>
      </c>
      <c r="AG51">
        <v>453</v>
      </c>
      <c r="AH51" s="1">
        <v>48710</v>
      </c>
      <c r="AI51" s="1">
        <v>74248</v>
      </c>
      <c r="AJ51">
        <v>44.3</v>
      </c>
      <c r="AK51">
        <v>22</v>
      </c>
      <c r="AL51">
        <v>26.22</v>
      </c>
      <c r="AM51">
        <v>5.0999999999999996</v>
      </c>
      <c r="AN51" s="1">
        <v>2364.62</v>
      </c>
      <c r="AO51">
        <v>0.97850000000000004</v>
      </c>
      <c r="AP51" s="1">
        <v>1643.74</v>
      </c>
      <c r="AQ51" s="1">
        <v>2129.8000000000002</v>
      </c>
      <c r="AR51" s="1">
        <v>5238.54</v>
      </c>
      <c r="AS51">
        <v>516.84</v>
      </c>
      <c r="AT51">
        <v>434.11</v>
      </c>
      <c r="AU51" s="1">
        <v>9963.01</v>
      </c>
      <c r="AV51" s="1">
        <v>3111.04</v>
      </c>
      <c r="AW51">
        <v>0.28460000000000002</v>
      </c>
      <c r="AX51" s="1">
        <v>6324.68</v>
      </c>
      <c r="AY51">
        <v>0.5786</v>
      </c>
      <c r="AZ51" s="1">
        <v>1107.1600000000001</v>
      </c>
      <c r="BA51">
        <v>0.1013</v>
      </c>
      <c r="BB51">
        <v>388.41</v>
      </c>
      <c r="BC51">
        <v>3.5499999999999997E-2</v>
      </c>
      <c r="BD51" s="1">
        <v>10931.29</v>
      </c>
      <c r="BE51" s="1">
        <v>2542.6799999999998</v>
      </c>
      <c r="BF51">
        <v>0.5554</v>
      </c>
      <c r="BG51">
        <v>0.5232</v>
      </c>
      <c r="BH51">
        <v>0.1893</v>
      </c>
      <c r="BI51">
        <v>0.2021</v>
      </c>
      <c r="BJ51">
        <v>5.5800000000000002E-2</v>
      </c>
      <c r="BK51">
        <v>2.9499999999999998E-2</v>
      </c>
    </row>
    <row r="52" spans="1:63" x14ac:dyDescent="0.25">
      <c r="A52" t="s">
        <v>53</v>
      </c>
      <c r="B52">
        <v>49593</v>
      </c>
      <c r="C52">
        <v>84</v>
      </c>
      <c r="D52">
        <v>10.11</v>
      </c>
      <c r="E52">
        <v>849.62</v>
      </c>
      <c r="F52">
        <v>842.99</v>
      </c>
      <c r="G52">
        <v>2.3E-3</v>
      </c>
      <c r="H52">
        <v>0</v>
      </c>
      <c r="I52">
        <v>2.3E-3</v>
      </c>
      <c r="J52">
        <v>0</v>
      </c>
      <c r="K52">
        <v>2.3E-3</v>
      </c>
      <c r="L52">
        <v>0.98280000000000001</v>
      </c>
      <c r="M52">
        <v>1.0200000000000001E-2</v>
      </c>
      <c r="N52">
        <v>0.49130000000000001</v>
      </c>
      <c r="O52">
        <v>0</v>
      </c>
      <c r="P52">
        <v>0.12180000000000001</v>
      </c>
      <c r="Q52" s="1">
        <v>48263.88</v>
      </c>
      <c r="R52">
        <v>0.30259999999999998</v>
      </c>
      <c r="S52">
        <v>0.1447</v>
      </c>
      <c r="T52">
        <v>0.55259999999999998</v>
      </c>
      <c r="U52">
        <v>7.2</v>
      </c>
      <c r="V52" s="1">
        <v>81770.14</v>
      </c>
      <c r="W52">
        <v>112.71</v>
      </c>
      <c r="X52" s="1">
        <v>98137.14</v>
      </c>
      <c r="Y52">
        <v>0.65880000000000005</v>
      </c>
      <c r="Z52">
        <v>2.18E-2</v>
      </c>
      <c r="AA52">
        <v>0.31929999999999997</v>
      </c>
      <c r="AB52">
        <v>0.3412</v>
      </c>
      <c r="AC52">
        <v>98.14</v>
      </c>
      <c r="AD52" s="1">
        <v>2244.61</v>
      </c>
      <c r="AE52">
        <v>253.09</v>
      </c>
      <c r="AF52" s="1">
        <v>86935.73</v>
      </c>
      <c r="AG52">
        <v>71</v>
      </c>
      <c r="AH52" s="1">
        <v>32801</v>
      </c>
      <c r="AI52" s="1">
        <v>44973</v>
      </c>
      <c r="AJ52">
        <v>24.67</v>
      </c>
      <c r="AK52">
        <v>22.02</v>
      </c>
      <c r="AL52">
        <v>22.21</v>
      </c>
      <c r="AM52">
        <v>3.4</v>
      </c>
      <c r="AN52">
        <v>0</v>
      </c>
      <c r="AO52">
        <v>0.66139999999999999</v>
      </c>
      <c r="AP52" s="1">
        <v>1442.78</v>
      </c>
      <c r="AQ52" s="1">
        <v>2658.56</v>
      </c>
      <c r="AR52" s="1">
        <v>6501.01</v>
      </c>
      <c r="AS52">
        <v>475.02</v>
      </c>
      <c r="AT52">
        <v>353.24</v>
      </c>
      <c r="AU52" s="1">
        <v>11430.67</v>
      </c>
      <c r="AV52" s="1">
        <v>10669.46</v>
      </c>
      <c r="AW52">
        <v>0.68340000000000001</v>
      </c>
      <c r="AX52" s="1">
        <v>1796.73</v>
      </c>
      <c r="AY52">
        <v>0.11509999999999999</v>
      </c>
      <c r="AZ52" s="1">
        <v>2151.0700000000002</v>
      </c>
      <c r="BA52">
        <v>0.13780000000000001</v>
      </c>
      <c r="BB52">
        <v>995.37</v>
      </c>
      <c r="BC52">
        <v>6.3799999999999996E-2</v>
      </c>
      <c r="BD52" s="1">
        <v>15612.62</v>
      </c>
      <c r="BE52" s="1">
        <v>9701.7800000000007</v>
      </c>
      <c r="BF52">
        <v>4.8920000000000003</v>
      </c>
      <c r="BG52">
        <v>0.49209999999999998</v>
      </c>
      <c r="BH52">
        <v>0.2077</v>
      </c>
      <c r="BI52">
        <v>0.25009999999999999</v>
      </c>
      <c r="BJ52">
        <v>4.0599999999999997E-2</v>
      </c>
      <c r="BK52">
        <v>9.4999999999999998E-3</v>
      </c>
    </row>
    <row r="53" spans="1:63" x14ac:dyDescent="0.25">
      <c r="A53" t="s">
        <v>54</v>
      </c>
      <c r="B53">
        <v>50096</v>
      </c>
      <c r="C53">
        <v>51</v>
      </c>
      <c r="D53">
        <v>4.2699999999999996</v>
      </c>
      <c r="E53">
        <v>217.52</v>
      </c>
      <c r="F53">
        <v>232.71</v>
      </c>
      <c r="G53">
        <v>0</v>
      </c>
      <c r="H53">
        <v>0</v>
      </c>
      <c r="I53">
        <v>9.2999999999999992E-3</v>
      </c>
      <c r="J53">
        <v>0</v>
      </c>
      <c r="K53">
        <v>0</v>
      </c>
      <c r="L53">
        <v>0.94269999999999998</v>
      </c>
      <c r="M53">
        <v>4.8000000000000001E-2</v>
      </c>
      <c r="N53">
        <v>0.52690000000000003</v>
      </c>
      <c r="O53">
        <v>0.12139999999999999</v>
      </c>
      <c r="P53">
        <v>0.17330000000000001</v>
      </c>
      <c r="Q53" s="1">
        <v>41051.4</v>
      </c>
      <c r="R53">
        <v>0.39290000000000003</v>
      </c>
      <c r="S53">
        <v>0.25</v>
      </c>
      <c r="T53">
        <v>0.35709999999999997</v>
      </c>
      <c r="U53">
        <v>6.54</v>
      </c>
      <c r="V53" s="1">
        <v>58940.45</v>
      </c>
      <c r="W53">
        <v>32.590000000000003</v>
      </c>
      <c r="X53" s="1">
        <v>274210.37</v>
      </c>
      <c r="Y53">
        <v>0.92059999999999997</v>
      </c>
      <c r="Z53">
        <v>3.61E-2</v>
      </c>
      <c r="AA53">
        <v>4.3299999999999998E-2</v>
      </c>
      <c r="AB53">
        <v>7.9399999999999998E-2</v>
      </c>
      <c r="AC53">
        <v>274.20999999999998</v>
      </c>
      <c r="AD53" s="1">
        <v>7395.05</v>
      </c>
      <c r="AE53">
        <v>847.27</v>
      </c>
      <c r="AF53" s="1">
        <v>232798.93</v>
      </c>
      <c r="AG53">
        <v>538</v>
      </c>
      <c r="AH53" s="1">
        <v>14493</v>
      </c>
      <c r="AI53" s="1">
        <v>42364</v>
      </c>
      <c r="AJ53">
        <v>53.95</v>
      </c>
      <c r="AK53">
        <v>25.32</v>
      </c>
      <c r="AL53">
        <v>36.49</v>
      </c>
      <c r="AM53">
        <v>4.7</v>
      </c>
      <c r="AN53">
        <v>0</v>
      </c>
      <c r="AO53">
        <v>2.2921999999999998</v>
      </c>
      <c r="AP53" s="1">
        <v>2749.49</v>
      </c>
      <c r="AQ53" s="1">
        <v>3862.49</v>
      </c>
      <c r="AR53" s="1">
        <v>7996.06</v>
      </c>
      <c r="AS53">
        <v>687.23</v>
      </c>
      <c r="AT53">
        <v>480.74</v>
      </c>
      <c r="AU53" s="1">
        <v>15776.04</v>
      </c>
      <c r="AV53" s="1">
        <v>7417.12</v>
      </c>
      <c r="AW53">
        <v>0.42020000000000002</v>
      </c>
      <c r="AX53" s="1">
        <v>5652.6</v>
      </c>
      <c r="AY53">
        <v>0.32029999999999997</v>
      </c>
      <c r="AZ53" s="1">
        <v>1678.93</v>
      </c>
      <c r="BA53">
        <v>9.5100000000000004E-2</v>
      </c>
      <c r="BB53" s="1">
        <v>2901.03</v>
      </c>
      <c r="BC53">
        <v>0.16439999999999999</v>
      </c>
      <c r="BD53" s="1">
        <v>17649.68</v>
      </c>
      <c r="BE53" s="1">
        <v>6494.71</v>
      </c>
      <c r="BF53">
        <v>1.9549000000000001</v>
      </c>
      <c r="BG53">
        <v>0.47939999999999999</v>
      </c>
      <c r="BH53">
        <v>0.21360000000000001</v>
      </c>
      <c r="BI53">
        <v>0.21809999999999999</v>
      </c>
      <c r="BJ53">
        <v>6.4000000000000001E-2</v>
      </c>
      <c r="BK53">
        <v>2.4899999999999999E-2</v>
      </c>
    </row>
    <row r="54" spans="1:63" x14ac:dyDescent="0.25">
      <c r="A54" t="s">
        <v>55</v>
      </c>
      <c r="B54">
        <v>45211</v>
      </c>
      <c r="C54">
        <v>53</v>
      </c>
      <c r="D54">
        <v>18.93</v>
      </c>
      <c r="E54" s="1">
        <v>1003.41</v>
      </c>
      <c r="F54" s="1">
        <v>1125.28</v>
      </c>
      <c r="G54">
        <v>2.7000000000000001E-3</v>
      </c>
      <c r="H54">
        <v>0</v>
      </c>
      <c r="I54">
        <v>5.1999999999999998E-3</v>
      </c>
      <c r="J54">
        <v>1.8E-3</v>
      </c>
      <c r="K54">
        <v>2.24E-2</v>
      </c>
      <c r="L54">
        <v>0.93630000000000002</v>
      </c>
      <c r="M54">
        <v>3.15E-2</v>
      </c>
      <c r="N54">
        <v>0.1608</v>
      </c>
      <c r="O54">
        <v>2.7000000000000001E-3</v>
      </c>
      <c r="P54">
        <v>9.1999999999999998E-2</v>
      </c>
      <c r="Q54" s="1">
        <v>52348.92</v>
      </c>
      <c r="R54">
        <v>0.25369999999999998</v>
      </c>
      <c r="S54">
        <v>2.9899999999999999E-2</v>
      </c>
      <c r="T54">
        <v>0.71640000000000004</v>
      </c>
      <c r="U54">
        <v>5</v>
      </c>
      <c r="V54" s="1">
        <v>85278.6</v>
      </c>
      <c r="W54">
        <v>194.66</v>
      </c>
      <c r="X54" s="1">
        <v>159424.79999999999</v>
      </c>
      <c r="Y54">
        <v>0.80210000000000004</v>
      </c>
      <c r="Z54">
        <v>0.13420000000000001</v>
      </c>
      <c r="AA54">
        <v>6.3799999999999996E-2</v>
      </c>
      <c r="AB54">
        <v>0.19789999999999999</v>
      </c>
      <c r="AC54">
        <v>159.41999999999999</v>
      </c>
      <c r="AD54" s="1">
        <v>4280.8500000000004</v>
      </c>
      <c r="AE54">
        <v>463.51</v>
      </c>
      <c r="AF54" s="1">
        <v>131775.37</v>
      </c>
      <c r="AG54">
        <v>217</v>
      </c>
      <c r="AH54" s="1">
        <v>40463</v>
      </c>
      <c r="AI54" s="1">
        <v>62617</v>
      </c>
      <c r="AJ54">
        <v>39.450000000000003</v>
      </c>
      <c r="AK54">
        <v>25.94</v>
      </c>
      <c r="AL54">
        <v>26.29</v>
      </c>
      <c r="AM54">
        <v>4.5999999999999996</v>
      </c>
      <c r="AN54">
        <v>0</v>
      </c>
      <c r="AO54">
        <v>0.67259999999999998</v>
      </c>
      <c r="AP54" s="1">
        <v>1085.3800000000001</v>
      </c>
      <c r="AQ54" s="1">
        <v>2072.04</v>
      </c>
      <c r="AR54" s="1">
        <v>5800.8</v>
      </c>
      <c r="AS54">
        <v>428.06</v>
      </c>
      <c r="AT54">
        <v>163.80000000000001</v>
      </c>
      <c r="AU54" s="1">
        <v>9550.09</v>
      </c>
      <c r="AV54" s="1">
        <v>4689.95</v>
      </c>
      <c r="AW54">
        <v>0.46589999999999998</v>
      </c>
      <c r="AX54" s="1">
        <v>3130.34</v>
      </c>
      <c r="AY54">
        <v>0.311</v>
      </c>
      <c r="AZ54" s="1">
        <v>1797.91</v>
      </c>
      <c r="BA54">
        <v>0.17860000000000001</v>
      </c>
      <c r="BB54">
        <v>448.04</v>
      </c>
      <c r="BC54">
        <v>4.4499999999999998E-2</v>
      </c>
      <c r="BD54" s="1">
        <v>10066.23</v>
      </c>
      <c r="BE54" s="1">
        <v>5474.68</v>
      </c>
      <c r="BF54">
        <v>1.429</v>
      </c>
      <c r="BG54">
        <v>0.59550000000000003</v>
      </c>
      <c r="BH54">
        <v>0.2238</v>
      </c>
      <c r="BI54">
        <v>0.13739999999999999</v>
      </c>
      <c r="BJ54">
        <v>3.1300000000000001E-2</v>
      </c>
      <c r="BK54">
        <v>1.2E-2</v>
      </c>
    </row>
    <row r="55" spans="1:63" x14ac:dyDescent="0.25">
      <c r="A55" t="s">
        <v>56</v>
      </c>
      <c r="B55">
        <v>48306</v>
      </c>
      <c r="C55">
        <v>25</v>
      </c>
      <c r="D55">
        <v>177.88</v>
      </c>
      <c r="E55" s="1">
        <v>4446.9399999999996</v>
      </c>
      <c r="F55" s="1">
        <v>4044.25</v>
      </c>
      <c r="G55">
        <v>3.15E-2</v>
      </c>
      <c r="H55">
        <v>6.9999999999999999E-4</v>
      </c>
      <c r="I55">
        <v>9.0800000000000006E-2</v>
      </c>
      <c r="J55">
        <v>1.9E-3</v>
      </c>
      <c r="K55">
        <v>7.7100000000000002E-2</v>
      </c>
      <c r="L55">
        <v>0.7339</v>
      </c>
      <c r="M55">
        <v>6.4000000000000001E-2</v>
      </c>
      <c r="N55">
        <v>0.42159999999999997</v>
      </c>
      <c r="O55">
        <v>2.2800000000000001E-2</v>
      </c>
      <c r="P55">
        <v>0.1522</v>
      </c>
      <c r="Q55" s="1">
        <v>59332.92</v>
      </c>
      <c r="R55">
        <v>0.16420000000000001</v>
      </c>
      <c r="S55">
        <v>0.23130000000000001</v>
      </c>
      <c r="T55">
        <v>0.60450000000000004</v>
      </c>
      <c r="U55">
        <v>28.49</v>
      </c>
      <c r="V55" s="1">
        <v>72055.69</v>
      </c>
      <c r="W55">
        <v>154.12</v>
      </c>
      <c r="X55" s="1">
        <v>190056.08</v>
      </c>
      <c r="Y55">
        <v>0.59830000000000005</v>
      </c>
      <c r="Z55">
        <v>0.35139999999999999</v>
      </c>
      <c r="AA55">
        <v>5.04E-2</v>
      </c>
      <c r="AB55">
        <v>0.4017</v>
      </c>
      <c r="AC55">
        <v>190.06</v>
      </c>
      <c r="AD55" s="1">
        <v>8847.06</v>
      </c>
      <c r="AE55">
        <v>792.37</v>
      </c>
      <c r="AF55" s="1">
        <v>188286.36</v>
      </c>
      <c r="AG55">
        <v>457</v>
      </c>
      <c r="AH55" s="1">
        <v>32830</v>
      </c>
      <c r="AI55" s="1">
        <v>56198</v>
      </c>
      <c r="AJ55">
        <v>64.150000000000006</v>
      </c>
      <c r="AK55">
        <v>45.14</v>
      </c>
      <c r="AL55">
        <v>46.43</v>
      </c>
      <c r="AM55">
        <v>5.25</v>
      </c>
      <c r="AN55">
        <v>0</v>
      </c>
      <c r="AO55">
        <v>0.88049999999999995</v>
      </c>
      <c r="AP55" s="1">
        <v>1249.17</v>
      </c>
      <c r="AQ55" s="1">
        <v>2054.14</v>
      </c>
      <c r="AR55" s="1">
        <v>6588.86</v>
      </c>
      <c r="AS55">
        <v>491.69</v>
      </c>
      <c r="AT55">
        <v>194.09</v>
      </c>
      <c r="AU55" s="1">
        <v>10577.93</v>
      </c>
      <c r="AV55" s="1">
        <v>3388.19</v>
      </c>
      <c r="AW55">
        <v>0.27200000000000002</v>
      </c>
      <c r="AX55" s="1">
        <v>7778.18</v>
      </c>
      <c r="AY55">
        <v>0.62439999999999996</v>
      </c>
      <c r="AZ55">
        <v>550.52</v>
      </c>
      <c r="BA55">
        <v>4.4200000000000003E-2</v>
      </c>
      <c r="BB55">
        <v>740.55</v>
      </c>
      <c r="BC55">
        <v>5.9400000000000001E-2</v>
      </c>
      <c r="BD55" s="1">
        <v>12457.45</v>
      </c>
      <c r="BE55" s="1">
        <v>1215.55</v>
      </c>
      <c r="BF55">
        <v>0.25069999999999998</v>
      </c>
      <c r="BG55">
        <v>0.55659999999999998</v>
      </c>
      <c r="BH55">
        <v>0.23430000000000001</v>
      </c>
      <c r="BI55">
        <v>0.1729</v>
      </c>
      <c r="BJ55">
        <v>2.3E-2</v>
      </c>
      <c r="BK55">
        <v>1.32E-2</v>
      </c>
    </row>
    <row r="56" spans="1:63" x14ac:dyDescent="0.25">
      <c r="A56" t="s">
        <v>57</v>
      </c>
      <c r="B56">
        <v>49767</v>
      </c>
      <c r="C56">
        <v>32</v>
      </c>
      <c r="D56">
        <v>12.66</v>
      </c>
      <c r="E56">
        <v>405.03</v>
      </c>
      <c r="F56">
        <v>599.62</v>
      </c>
      <c r="G56">
        <v>5.0000000000000001E-3</v>
      </c>
      <c r="H56">
        <v>0</v>
      </c>
      <c r="I56">
        <v>1.6999999999999999E-3</v>
      </c>
      <c r="J56">
        <v>0</v>
      </c>
      <c r="K56">
        <v>2.1700000000000001E-2</v>
      </c>
      <c r="L56">
        <v>0.95330000000000004</v>
      </c>
      <c r="M56">
        <v>1.83E-2</v>
      </c>
      <c r="N56">
        <v>0.16470000000000001</v>
      </c>
      <c r="O56">
        <v>5.0000000000000001E-3</v>
      </c>
      <c r="P56">
        <v>8.9399999999999993E-2</v>
      </c>
      <c r="Q56" s="1">
        <v>63378.18</v>
      </c>
      <c r="R56">
        <v>0.11899999999999999</v>
      </c>
      <c r="S56">
        <v>0.1429</v>
      </c>
      <c r="T56">
        <v>0.73809999999999998</v>
      </c>
      <c r="U56">
        <v>5.25</v>
      </c>
      <c r="V56" s="1">
        <v>80560.27</v>
      </c>
      <c r="W56">
        <v>75.34</v>
      </c>
      <c r="X56" s="1">
        <v>160550.07999999999</v>
      </c>
      <c r="Y56">
        <v>0.83760000000000001</v>
      </c>
      <c r="Z56">
        <v>0.10879999999999999</v>
      </c>
      <c r="AA56">
        <v>5.3600000000000002E-2</v>
      </c>
      <c r="AB56">
        <v>0.16239999999999999</v>
      </c>
      <c r="AC56">
        <v>160.55000000000001</v>
      </c>
      <c r="AD56" s="1">
        <v>3742.05</v>
      </c>
      <c r="AE56">
        <v>551.71</v>
      </c>
      <c r="AF56" s="1">
        <v>102795.81</v>
      </c>
      <c r="AG56">
        <v>104</v>
      </c>
      <c r="AH56" s="1">
        <v>39569</v>
      </c>
      <c r="AI56" s="1">
        <v>54919</v>
      </c>
      <c r="AJ56">
        <v>29.52</v>
      </c>
      <c r="AK56">
        <v>22.67</v>
      </c>
      <c r="AL56">
        <v>25.12</v>
      </c>
      <c r="AM56">
        <v>5.3</v>
      </c>
      <c r="AN56" s="1">
        <v>1586.24</v>
      </c>
      <c r="AO56">
        <v>1.1565000000000001</v>
      </c>
      <c r="AP56" s="1">
        <v>1400.91</v>
      </c>
      <c r="AQ56" s="1">
        <v>1911.13</v>
      </c>
      <c r="AR56" s="1">
        <v>6917.38</v>
      </c>
      <c r="AS56">
        <v>566.66</v>
      </c>
      <c r="AT56">
        <v>576.65</v>
      </c>
      <c r="AU56" s="1">
        <v>11372.78</v>
      </c>
      <c r="AV56" s="1">
        <v>4945.54</v>
      </c>
      <c r="AW56">
        <v>0.4138</v>
      </c>
      <c r="AX56" s="1">
        <v>3096.95</v>
      </c>
      <c r="AY56">
        <v>0.2591</v>
      </c>
      <c r="AZ56" s="1">
        <v>3564.48</v>
      </c>
      <c r="BA56">
        <v>0.29830000000000001</v>
      </c>
      <c r="BB56">
        <v>343.84</v>
      </c>
      <c r="BC56">
        <v>2.8799999999999999E-2</v>
      </c>
      <c r="BD56" s="1">
        <v>11950.81</v>
      </c>
      <c r="BE56" s="1">
        <v>10097.700000000001</v>
      </c>
      <c r="BF56">
        <v>3.0085999999999999</v>
      </c>
      <c r="BG56">
        <v>0.57250000000000001</v>
      </c>
      <c r="BH56">
        <v>0.2387</v>
      </c>
      <c r="BI56">
        <v>0.14180000000000001</v>
      </c>
      <c r="BJ56">
        <v>3.8300000000000001E-2</v>
      </c>
      <c r="BK56">
        <v>8.8000000000000005E-3</v>
      </c>
    </row>
    <row r="57" spans="1:63" x14ac:dyDescent="0.25">
      <c r="A57" t="s">
        <v>58</v>
      </c>
      <c r="B57">
        <v>43638</v>
      </c>
      <c r="C57">
        <v>118</v>
      </c>
      <c r="D57">
        <v>26.27</v>
      </c>
      <c r="E57" s="1">
        <v>3099.6</v>
      </c>
      <c r="F57" s="1">
        <v>2910.14</v>
      </c>
      <c r="G57">
        <v>2.1100000000000001E-2</v>
      </c>
      <c r="H57">
        <v>1E-3</v>
      </c>
      <c r="I57">
        <v>4.4699999999999997E-2</v>
      </c>
      <c r="J57">
        <v>7.0000000000000001E-3</v>
      </c>
      <c r="K57">
        <v>0.12520000000000001</v>
      </c>
      <c r="L57">
        <v>0.78569999999999995</v>
      </c>
      <c r="M57">
        <v>1.52E-2</v>
      </c>
      <c r="N57">
        <v>0.42459999999999998</v>
      </c>
      <c r="O57">
        <v>1.54E-2</v>
      </c>
      <c r="P57">
        <v>0.16</v>
      </c>
      <c r="Q57" s="1">
        <v>56487.839999999997</v>
      </c>
      <c r="R57">
        <v>0.48480000000000001</v>
      </c>
      <c r="S57">
        <v>0.13639999999999999</v>
      </c>
      <c r="T57">
        <v>0.37880000000000003</v>
      </c>
      <c r="U57">
        <v>20</v>
      </c>
      <c r="V57" s="1">
        <v>82281.149999999994</v>
      </c>
      <c r="W57">
        <v>148.94</v>
      </c>
      <c r="X57" s="1">
        <v>222129.86</v>
      </c>
      <c r="Y57">
        <v>0.66859999999999997</v>
      </c>
      <c r="Z57">
        <v>0.2923</v>
      </c>
      <c r="AA57">
        <v>3.9100000000000003E-2</v>
      </c>
      <c r="AB57">
        <v>0.33139999999999997</v>
      </c>
      <c r="AC57">
        <v>222.13</v>
      </c>
      <c r="AD57" s="1">
        <v>6588.87</v>
      </c>
      <c r="AE57">
        <v>570.14</v>
      </c>
      <c r="AF57" s="1">
        <v>206262.2</v>
      </c>
      <c r="AG57">
        <v>496</v>
      </c>
      <c r="AH57" s="1">
        <v>29217</v>
      </c>
      <c r="AI57" s="1">
        <v>52035</v>
      </c>
      <c r="AJ57">
        <v>55.76</v>
      </c>
      <c r="AK57">
        <v>26.16</v>
      </c>
      <c r="AL57">
        <v>34.18</v>
      </c>
      <c r="AM57">
        <v>4</v>
      </c>
      <c r="AN57" s="1">
        <v>1199.3599999999999</v>
      </c>
      <c r="AO57">
        <v>1.1938</v>
      </c>
      <c r="AP57" s="1">
        <v>1347.05</v>
      </c>
      <c r="AQ57" s="1">
        <v>1763.76</v>
      </c>
      <c r="AR57" s="1">
        <v>6360.27</v>
      </c>
      <c r="AS57">
        <v>575.86</v>
      </c>
      <c r="AT57">
        <v>403.15</v>
      </c>
      <c r="AU57" s="1">
        <v>10450.09</v>
      </c>
      <c r="AV57" s="1">
        <v>3619.9</v>
      </c>
      <c r="AW57">
        <v>0.29859999999999998</v>
      </c>
      <c r="AX57" s="1">
        <v>7042.4</v>
      </c>
      <c r="AY57">
        <v>0.58099999999999996</v>
      </c>
      <c r="AZ57">
        <v>849.64</v>
      </c>
      <c r="BA57">
        <v>7.0099999999999996E-2</v>
      </c>
      <c r="BB57">
        <v>610.08000000000004</v>
      </c>
      <c r="BC57">
        <v>5.0299999999999997E-2</v>
      </c>
      <c r="BD57" s="1">
        <v>12122.01</v>
      </c>
      <c r="BE57" s="1">
        <v>2213.1</v>
      </c>
      <c r="BF57">
        <v>0.44059999999999999</v>
      </c>
      <c r="BG57">
        <v>0.56679999999999997</v>
      </c>
      <c r="BH57">
        <v>0.21199999999999999</v>
      </c>
      <c r="BI57">
        <v>0.14080000000000001</v>
      </c>
      <c r="BJ57">
        <v>4.24E-2</v>
      </c>
      <c r="BK57">
        <v>3.7999999999999999E-2</v>
      </c>
    </row>
    <row r="58" spans="1:63" x14ac:dyDescent="0.25">
      <c r="A58" t="s">
        <v>59</v>
      </c>
      <c r="B58">
        <v>45229</v>
      </c>
      <c r="C58">
        <v>25</v>
      </c>
      <c r="D58">
        <v>20.96</v>
      </c>
      <c r="E58">
        <v>523.91</v>
      </c>
      <c r="F58">
        <v>457.36</v>
      </c>
      <c r="G58">
        <v>0</v>
      </c>
      <c r="H58">
        <v>0</v>
      </c>
      <c r="I58">
        <v>0</v>
      </c>
      <c r="J58">
        <v>0</v>
      </c>
      <c r="K58">
        <v>4.8999999999999998E-3</v>
      </c>
      <c r="L58">
        <v>0.99099999999999999</v>
      </c>
      <c r="M58">
        <v>4.1000000000000003E-3</v>
      </c>
      <c r="N58">
        <v>0.43990000000000001</v>
      </c>
      <c r="O58">
        <v>0</v>
      </c>
      <c r="P58">
        <v>0.17030000000000001</v>
      </c>
      <c r="Q58" s="1">
        <v>50949.68</v>
      </c>
      <c r="R58">
        <v>0.42499999999999999</v>
      </c>
      <c r="S58">
        <v>0.15</v>
      </c>
      <c r="T58">
        <v>0.42499999999999999</v>
      </c>
      <c r="U58">
        <v>4.2</v>
      </c>
      <c r="V58" s="1">
        <v>71718.14</v>
      </c>
      <c r="W58">
        <v>117.06</v>
      </c>
      <c r="X58" s="1">
        <v>106795.56</v>
      </c>
      <c r="Y58">
        <v>0.91310000000000002</v>
      </c>
      <c r="Z58">
        <v>5.4300000000000001E-2</v>
      </c>
      <c r="AA58">
        <v>3.2599999999999997E-2</v>
      </c>
      <c r="AB58">
        <v>8.6900000000000005E-2</v>
      </c>
      <c r="AC58">
        <v>106.8</v>
      </c>
      <c r="AD58" s="1">
        <v>2413.61</v>
      </c>
      <c r="AE58">
        <v>328.31</v>
      </c>
      <c r="AF58" s="1">
        <v>107966.61</v>
      </c>
      <c r="AG58">
        <v>120</v>
      </c>
      <c r="AH58" s="1">
        <v>34865</v>
      </c>
      <c r="AI58" s="1">
        <v>47107</v>
      </c>
      <c r="AJ58">
        <v>30.49</v>
      </c>
      <c r="AK58">
        <v>22.24</v>
      </c>
      <c r="AL58">
        <v>23.93</v>
      </c>
      <c r="AM58">
        <v>5.5</v>
      </c>
      <c r="AN58" s="1">
        <v>2209.46</v>
      </c>
      <c r="AO58">
        <v>1.5741000000000001</v>
      </c>
      <c r="AP58" s="1">
        <v>2878.57</v>
      </c>
      <c r="AQ58" s="1">
        <v>1917.99</v>
      </c>
      <c r="AR58" s="1">
        <v>7310.47</v>
      </c>
      <c r="AS58">
        <v>734.72</v>
      </c>
      <c r="AT58">
        <v>581.55999999999995</v>
      </c>
      <c r="AU58" s="1">
        <v>13423.27</v>
      </c>
      <c r="AV58" s="1">
        <v>9750.2199999999993</v>
      </c>
      <c r="AW58">
        <v>0.55489999999999995</v>
      </c>
      <c r="AX58" s="1">
        <v>4710.8500000000004</v>
      </c>
      <c r="AY58">
        <v>0.2681</v>
      </c>
      <c r="AZ58" s="1">
        <v>1839.03</v>
      </c>
      <c r="BA58">
        <v>0.1047</v>
      </c>
      <c r="BB58" s="1">
        <v>1272.52</v>
      </c>
      <c r="BC58">
        <v>7.2400000000000006E-2</v>
      </c>
      <c r="BD58" s="1">
        <v>17572.63</v>
      </c>
      <c r="BE58" s="1">
        <v>7876.74</v>
      </c>
      <c r="BF58">
        <v>2.9489000000000001</v>
      </c>
      <c r="BG58">
        <v>0.53069999999999995</v>
      </c>
      <c r="BH58">
        <v>0.20019999999999999</v>
      </c>
      <c r="BI58">
        <v>0.23430000000000001</v>
      </c>
      <c r="BJ58">
        <v>1.8599999999999998E-2</v>
      </c>
      <c r="BK58">
        <v>1.6199999999999999E-2</v>
      </c>
    </row>
    <row r="59" spans="1:63" x14ac:dyDescent="0.25">
      <c r="A59" t="s">
        <v>60</v>
      </c>
      <c r="B59">
        <v>43646</v>
      </c>
      <c r="C59">
        <v>29</v>
      </c>
      <c r="D59">
        <v>130.55000000000001</v>
      </c>
      <c r="E59" s="1">
        <v>3786.02</v>
      </c>
      <c r="F59" s="1">
        <v>3725.01</v>
      </c>
      <c r="G59">
        <v>5.7200000000000001E-2</v>
      </c>
      <c r="H59">
        <v>0</v>
      </c>
      <c r="I59">
        <v>2.06E-2</v>
      </c>
      <c r="J59">
        <v>2.9999999999999997E-4</v>
      </c>
      <c r="K59">
        <v>3.8300000000000001E-2</v>
      </c>
      <c r="L59">
        <v>0.83430000000000004</v>
      </c>
      <c r="M59">
        <v>4.9299999999999997E-2</v>
      </c>
      <c r="N59">
        <v>0.1179</v>
      </c>
      <c r="O59">
        <v>2.2499999999999999E-2</v>
      </c>
      <c r="P59">
        <v>0.1016</v>
      </c>
      <c r="Q59" s="1">
        <v>80748.479999999996</v>
      </c>
      <c r="R59">
        <v>0.1384</v>
      </c>
      <c r="S59">
        <v>0.1696</v>
      </c>
      <c r="T59">
        <v>0.69199999999999995</v>
      </c>
      <c r="U59">
        <v>30</v>
      </c>
      <c r="V59" s="1">
        <v>98649.03</v>
      </c>
      <c r="W59">
        <v>124.77</v>
      </c>
      <c r="X59" s="1">
        <v>298979.71000000002</v>
      </c>
      <c r="Y59">
        <v>0.80079999999999996</v>
      </c>
      <c r="Z59">
        <v>0.17330000000000001</v>
      </c>
      <c r="AA59">
        <v>2.58E-2</v>
      </c>
      <c r="AB59">
        <v>0.19919999999999999</v>
      </c>
      <c r="AC59">
        <v>298.98</v>
      </c>
      <c r="AD59" s="1">
        <v>12531.99</v>
      </c>
      <c r="AE59" s="1">
        <v>1215.8800000000001</v>
      </c>
      <c r="AF59" s="1">
        <v>287804.18</v>
      </c>
      <c r="AG59">
        <v>584</v>
      </c>
      <c r="AH59" s="1">
        <v>48665</v>
      </c>
      <c r="AI59" s="1">
        <v>108226</v>
      </c>
      <c r="AJ59">
        <v>80.430000000000007</v>
      </c>
      <c r="AK59">
        <v>39.49</v>
      </c>
      <c r="AL59">
        <v>47.37</v>
      </c>
      <c r="AM59">
        <v>4.6900000000000004</v>
      </c>
      <c r="AN59">
        <v>0</v>
      </c>
      <c r="AO59">
        <v>0.74099999999999999</v>
      </c>
      <c r="AP59" s="1">
        <v>1473.53</v>
      </c>
      <c r="AQ59" s="1">
        <v>2365.8200000000002</v>
      </c>
      <c r="AR59" s="1">
        <v>8246.92</v>
      </c>
      <c r="AS59">
        <v>819.45</v>
      </c>
      <c r="AT59">
        <v>426.16</v>
      </c>
      <c r="AU59" s="1">
        <v>13331.88</v>
      </c>
      <c r="AV59" s="1">
        <v>2614.94</v>
      </c>
      <c r="AW59">
        <v>0.18110000000000001</v>
      </c>
      <c r="AX59" s="1">
        <v>10408.18</v>
      </c>
      <c r="AY59">
        <v>0.7208</v>
      </c>
      <c r="AZ59" s="1">
        <v>1042.3</v>
      </c>
      <c r="BA59">
        <v>7.22E-2</v>
      </c>
      <c r="BB59">
        <v>373.71</v>
      </c>
      <c r="BC59">
        <v>2.5899999999999999E-2</v>
      </c>
      <c r="BD59" s="1">
        <v>14439.13</v>
      </c>
      <c r="BE59" s="1">
        <v>1153.42</v>
      </c>
      <c r="BF59">
        <v>0.1019</v>
      </c>
      <c r="BG59">
        <v>0.63060000000000005</v>
      </c>
      <c r="BH59">
        <v>0.2293</v>
      </c>
      <c r="BI59">
        <v>9.9699999999999997E-2</v>
      </c>
      <c r="BJ59">
        <v>2.4199999999999999E-2</v>
      </c>
      <c r="BK59">
        <v>1.6199999999999999E-2</v>
      </c>
    </row>
    <row r="60" spans="1:63" x14ac:dyDescent="0.25">
      <c r="A60" t="s">
        <v>61</v>
      </c>
      <c r="B60">
        <v>45237</v>
      </c>
      <c r="C60">
        <v>16</v>
      </c>
      <c r="D60">
        <v>47.7</v>
      </c>
      <c r="E60">
        <v>763.18</v>
      </c>
      <c r="F60">
        <v>772.1</v>
      </c>
      <c r="G60">
        <v>0</v>
      </c>
      <c r="H60">
        <v>0</v>
      </c>
      <c r="I60">
        <v>3.9E-2</v>
      </c>
      <c r="J60">
        <v>1.2999999999999999E-3</v>
      </c>
      <c r="K60">
        <v>1.4500000000000001E-2</v>
      </c>
      <c r="L60">
        <v>0.872</v>
      </c>
      <c r="M60">
        <v>7.3200000000000001E-2</v>
      </c>
      <c r="N60">
        <v>0.55049999999999999</v>
      </c>
      <c r="O60">
        <v>0</v>
      </c>
      <c r="P60">
        <v>0.14879999999999999</v>
      </c>
      <c r="Q60" s="1">
        <v>48694.78</v>
      </c>
      <c r="R60">
        <v>0.36070000000000002</v>
      </c>
      <c r="S60">
        <v>0.26229999999999998</v>
      </c>
      <c r="T60">
        <v>0.377</v>
      </c>
      <c r="U60">
        <v>10</v>
      </c>
      <c r="V60" s="1">
        <v>61142</v>
      </c>
      <c r="W60">
        <v>72.14</v>
      </c>
      <c r="X60" s="1">
        <v>135927.19</v>
      </c>
      <c r="Y60">
        <v>0.60160000000000002</v>
      </c>
      <c r="Z60">
        <v>0.26640000000000003</v>
      </c>
      <c r="AA60">
        <v>0.1321</v>
      </c>
      <c r="AB60">
        <v>0.39839999999999998</v>
      </c>
      <c r="AC60">
        <v>135.93</v>
      </c>
      <c r="AD60" s="1">
        <v>3567.33</v>
      </c>
      <c r="AE60">
        <v>405.11</v>
      </c>
      <c r="AF60" s="1">
        <v>104784.09</v>
      </c>
      <c r="AG60">
        <v>113</v>
      </c>
      <c r="AH60" s="1">
        <v>27936</v>
      </c>
      <c r="AI60" s="1">
        <v>43653</v>
      </c>
      <c r="AJ60">
        <v>40.85</v>
      </c>
      <c r="AK60">
        <v>21.67</v>
      </c>
      <c r="AL60">
        <v>29.33</v>
      </c>
      <c r="AM60">
        <v>4.3499999999999996</v>
      </c>
      <c r="AN60">
        <v>0</v>
      </c>
      <c r="AO60">
        <v>0.53859999999999997</v>
      </c>
      <c r="AP60" s="1">
        <v>1624.09</v>
      </c>
      <c r="AQ60" s="1">
        <v>2311.4499999999998</v>
      </c>
      <c r="AR60" s="1">
        <v>6536.26</v>
      </c>
      <c r="AS60">
        <v>677.48</v>
      </c>
      <c r="AT60">
        <v>505.35</v>
      </c>
      <c r="AU60" s="1">
        <v>11654.64</v>
      </c>
      <c r="AV60" s="1">
        <v>7597.16</v>
      </c>
      <c r="AW60">
        <v>0.5413</v>
      </c>
      <c r="AX60" s="1">
        <v>3063.66</v>
      </c>
      <c r="AY60">
        <v>0.21829999999999999</v>
      </c>
      <c r="AZ60" s="1">
        <v>2155.58</v>
      </c>
      <c r="BA60">
        <v>0.15359999999999999</v>
      </c>
      <c r="BB60" s="1">
        <v>1218.69</v>
      </c>
      <c r="BC60">
        <v>8.6800000000000002E-2</v>
      </c>
      <c r="BD60" s="1">
        <v>14035.09</v>
      </c>
      <c r="BE60" s="1">
        <v>6888.8</v>
      </c>
      <c r="BF60">
        <v>2.1726999999999999</v>
      </c>
      <c r="BG60">
        <v>0.46479999999999999</v>
      </c>
      <c r="BH60">
        <v>0.1757</v>
      </c>
      <c r="BI60">
        <v>0.30149999999999999</v>
      </c>
      <c r="BJ60">
        <v>4.3700000000000003E-2</v>
      </c>
      <c r="BK60">
        <v>1.44E-2</v>
      </c>
    </row>
    <row r="61" spans="1:63" x14ac:dyDescent="0.25">
      <c r="A61" t="s">
        <v>62</v>
      </c>
      <c r="B61">
        <v>47613</v>
      </c>
      <c r="C61">
        <v>120</v>
      </c>
      <c r="D61">
        <v>6.22</v>
      </c>
      <c r="E61">
        <v>746.84</v>
      </c>
      <c r="F61">
        <v>713.91</v>
      </c>
      <c r="G61">
        <v>0</v>
      </c>
      <c r="H61">
        <v>1.4E-3</v>
      </c>
      <c r="I61">
        <v>2.5999999999999999E-3</v>
      </c>
      <c r="J61">
        <v>2.8E-3</v>
      </c>
      <c r="K61">
        <v>0.01</v>
      </c>
      <c r="L61">
        <v>0.95709999999999995</v>
      </c>
      <c r="M61">
        <v>2.6100000000000002E-2</v>
      </c>
      <c r="N61">
        <v>0.56000000000000005</v>
      </c>
      <c r="O61">
        <v>0</v>
      </c>
      <c r="P61">
        <v>0.16270000000000001</v>
      </c>
      <c r="Q61" s="1">
        <v>51347.33</v>
      </c>
      <c r="R61">
        <v>0.25490000000000002</v>
      </c>
      <c r="S61">
        <v>0.1176</v>
      </c>
      <c r="T61">
        <v>0.62749999999999995</v>
      </c>
      <c r="U61">
        <v>5.24</v>
      </c>
      <c r="V61" s="1">
        <v>59262.84</v>
      </c>
      <c r="W61">
        <v>136.80000000000001</v>
      </c>
      <c r="X61" s="1">
        <v>140925.70000000001</v>
      </c>
      <c r="Y61">
        <v>0.89139999999999997</v>
      </c>
      <c r="Z61">
        <v>1.0699999999999999E-2</v>
      </c>
      <c r="AA61">
        <v>9.7900000000000001E-2</v>
      </c>
      <c r="AB61">
        <v>0.1086</v>
      </c>
      <c r="AC61">
        <v>140.93</v>
      </c>
      <c r="AD61" s="1">
        <v>3254.04</v>
      </c>
      <c r="AE61">
        <v>358.11</v>
      </c>
      <c r="AF61" s="1">
        <v>132547.76</v>
      </c>
      <c r="AG61">
        <v>220</v>
      </c>
      <c r="AH61" s="1">
        <v>28548</v>
      </c>
      <c r="AI61" s="1">
        <v>41143</v>
      </c>
      <c r="AJ61">
        <v>31.1</v>
      </c>
      <c r="AK61">
        <v>22.18</v>
      </c>
      <c r="AL61">
        <v>25.32</v>
      </c>
      <c r="AM61">
        <v>4.4000000000000004</v>
      </c>
      <c r="AN61">
        <v>0</v>
      </c>
      <c r="AO61">
        <v>1.3967000000000001</v>
      </c>
      <c r="AP61" s="1">
        <v>1298.75</v>
      </c>
      <c r="AQ61" s="1">
        <v>2465.59</v>
      </c>
      <c r="AR61" s="1">
        <v>6708.07</v>
      </c>
      <c r="AS61">
        <v>572.37</v>
      </c>
      <c r="AT61">
        <v>361.92</v>
      </c>
      <c r="AU61" s="1">
        <v>11406.63</v>
      </c>
      <c r="AV61" s="1">
        <v>9062.7800000000007</v>
      </c>
      <c r="AW61">
        <v>0.60919999999999996</v>
      </c>
      <c r="AX61" s="1">
        <v>2713.69</v>
      </c>
      <c r="AY61">
        <v>0.18240000000000001</v>
      </c>
      <c r="AZ61" s="1">
        <v>2024.65</v>
      </c>
      <c r="BA61">
        <v>0.1361</v>
      </c>
      <c r="BB61" s="1">
        <v>1075.56</v>
      </c>
      <c r="BC61">
        <v>7.2300000000000003E-2</v>
      </c>
      <c r="BD61" s="1">
        <v>14876.67</v>
      </c>
      <c r="BE61" s="1">
        <v>7941.01</v>
      </c>
      <c r="BF61">
        <v>3.9262999999999999</v>
      </c>
      <c r="BG61">
        <v>0.47799999999999998</v>
      </c>
      <c r="BH61">
        <v>0.21379999999999999</v>
      </c>
      <c r="BI61">
        <v>0.25740000000000002</v>
      </c>
      <c r="BJ61">
        <v>3.6999999999999998E-2</v>
      </c>
      <c r="BK61">
        <v>1.4E-2</v>
      </c>
    </row>
    <row r="62" spans="1:63" x14ac:dyDescent="0.25">
      <c r="A62" t="s">
        <v>63</v>
      </c>
      <c r="B62">
        <v>50112</v>
      </c>
      <c r="C62">
        <v>54</v>
      </c>
      <c r="D62">
        <v>11.49</v>
      </c>
      <c r="E62">
        <v>620.27</v>
      </c>
      <c r="F62">
        <v>500.08</v>
      </c>
      <c r="G62">
        <v>0</v>
      </c>
      <c r="H62">
        <v>2E-3</v>
      </c>
      <c r="I62">
        <v>0</v>
      </c>
      <c r="J62">
        <v>0</v>
      </c>
      <c r="K62">
        <v>7.4999999999999997E-3</v>
      </c>
      <c r="L62">
        <v>0.97070000000000001</v>
      </c>
      <c r="M62">
        <v>1.9800000000000002E-2</v>
      </c>
      <c r="N62">
        <v>0.44219999999999998</v>
      </c>
      <c r="O62">
        <v>4.3999999999999997E-2</v>
      </c>
      <c r="P62">
        <v>0.14610000000000001</v>
      </c>
      <c r="Q62" s="1">
        <v>52380.17</v>
      </c>
      <c r="R62">
        <v>0.18970000000000001</v>
      </c>
      <c r="S62">
        <v>0.2586</v>
      </c>
      <c r="T62">
        <v>0.55169999999999997</v>
      </c>
      <c r="U62">
        <v>4.09</v>
      </c>
      <c r="V62" s="1">
        <v>74267.28</v>
      </c>
      <c r="W62">
        <v>143.02000000000001</v>
      </c>
      <c r="X62" s="1">
        <v>157331.51999999999</v>
      </c>
      <c r="Y62">
        <v>0.93779999999999997</v>
      </c>
      <c r="Z62">
        <v>2.4E-2</v>
      </c>
      <c r="AA62">
        <v>3.8199999999999998E-2</v>
      </c>
      <c r="AB62">
        <v>6.2199999999999998E-2</v>
      </c>
      <c r="AC62">
        <v>157.33000000000001</v>
      </c>
      <c r="AD62" s="1">
        <v>4872.54</v>
      </c>
      <c r="AE62">
        <v>687.78</v>
      </c>
      <c r="AF62" s="1">
        <v>148859.29999999999</v>
      </c>
      <c r="AG62">
        <v>304</v>
      </c>
      <c r="AH62" s="1">
        <v>27216</v>
      </c>
      <c r="AI62" s="1">
        <v>46536</v>
      </c>
      <c r="AJ62">
        <v>48.45</v>
      </c>
      <c r="AK62">
        <v>30.22</v>
      </c>
      <c r="AL62">
        <v>32.619999999999997</v>
      </c>
      <c r="AM62">
        <v>5.2</v>
      </c>
      <c r="AN62">
        <v>0</v>
      </c>
      <c r="AO62">
        <v>1.2736000000000001</v>
      </c>
      <c r="AP62" s="1">
        <v>1952.84</v>
      </c>
      <c r="AQ62" s="1">
        <v>2830.27</v>
      </c>
      <c r="AR62" s="1">
        <v>7510.3</v>
      </c>
      <c r="AS62">
        <v>193.11</v>
      </c>
      <c r="AT62">
        <v>279.29000000000002</v>
      </c>
      <c r="AU62" s="1">
        <v>12765.81</v>
      </c>
      <c r="AV62" s="1">
        <v>8710.61</v>
      </c>
      <c r="AW62">
        <v>0.53710000000000002</v>
      </c>
      <c r="AX62" s="1">
        <v>4893.92</v>
      </c>
      <c r="AY62">
        <v>0.30180000000000001</v>
      </c>
      <c r="AZ62" s="1">
        <v>1398.63</v>
      </c>
      <c r="BA62">
        <v>8.6199999999999999E-2</v>
      </c>
      <c r="BB62" s="1">
        <v>1214.23</v>
      </c>
      <c r="BC62">
        <v>7.4899999999999994E-2</v>
      </c>
      <c r="BD62" s="1">
        <v>16217.39</v>
      </c>
      <c r="BE62" s="1">
        <v>5052.8999999999996</v>
      </c>
      <c r="BF62">
        <v>1.5347</v>
      </c>
      <c r="BG62">
        <v>0.47760000000000002</v>
      </c>
      <c r="BH62">
        <v>0.23580000000000001</v>
      </c>
      <c r="BI62">
        <v>0.2485</v>
      </c>
      <c r="BJ62">
        <v>2.58E-2</v>
      </c>
      <c r="BK62">
        <v>1.24E-2</v>
      </c>
    </row>
    <row r="63" spans="1:63" x14ac:dyDescent="0.25">
      <c r="A63" t="s">
        <v>64</v>
      </c>
      <c r="B63">
        <v>50120</v>
      </c>
      <c r="C63">
        <v>25</v>
      </c>
      <c r="D63">
        <v>41.16</v>
      </c>
      <c r="E63" s="1">
        <v>1028.97</v>
      </c>
      <c r="F63">
        <v>979.57</v>
      </c>
      <c r="G63">
        <v>1E-3</v>
      </c>
      <c r="H63">
        <v>0</v>
      </c>
      <c r="I63">
        <v>1.12E-2</v>
      </c>
      <c r="J63">
        <v>0</v>
      </c>
      <c r="K63">
        <v>1.61E-2</v>
      </c>
      <c r="L63">
        <v>0.90690000000000004</v>
      </c>
      <c r="M63">
        <v>6.4699999999999994E-2</v>
      </c>
      <c r="N63">
        <v>0.47299999999999998</v>
      </c>
      <c r="O63">
        <v>0</v>
      </c>
      <c r="P63">
        <v>0.13439999999999999</v>
      </c>
      <c r="Q63" s="1">
        <v>50979.99</v>
      </c>
      <c r="R63">
        <v>0.24679999999999999</v>
      </c>
      <c r="S63">
        <v>0.2208</v>
      </c>
      <c r="T63">
        <v>0.53249999999999997</v>
      </c>
      <c r="U63">
        <v>8.65</v>
      </c>
      <c r="V63" s="1">
        <v>61782.05</v>
      </c>
      <c r="W63">
        <v>116.7</v>
      </c>
      <c r="X63" s="1">
        <v>127369.06</v>
      </c>
      <c r="Y63">
        <v>0.74970000000000003</v>
      </c>
      <c r="Z63">
        <v>0.14069999999999999</v>
      </c>
      <c r="AA63">
        <v>0.1096</v>
      </c>
      <c r="AB63">
        <v>0.25030000000000002</v>
      </c>
      <c r="AC63">
        <v>127.37</v>
      </c>
      <c r="AD63" s="1">
        <v>4055.9</v>
      </c>
      <c r="AE63">
        <v>599.74</v>
      </c>
      <c r="AF63" s="1">
        <v>119201.64</v>
      </c>
      <c r="AG63">
        <v>157</v>
      </c>
      <c r="AH63" s="1">
        <v>29939</v>
      </c>
      <c r="AI63" s="1">
        <v>46641</v>
      </c>
      <c r="AJ63">
        <v>51.35</v>
      </c>
      <c r="AK63">
        <v>28.67</v>
      </c>
      <c r="AL63">
        <v>33.54</v>
      </c>
      <c r="AM63">
        <v>6</v>
      </c>
      <c r="AN63">
        <v>0</v>
      </c>
      <c r="AO63">
        <v>0.72470000000000001</v>
      </c>
      <c r="AP63" s="1">
        <v>1655.07</v>
      </c>
      <c r="AQ63" s="1">
        <v>1999.58</v>
      </c>
      <c r="AR63" s="1">
        <v>5448.72</v>
      </c>
      <c r="AS63">
        <v>587.07000000000005</v>
      </c>
      <c r="AT63">
        <v>125.21</v>
      </c>
      <c r="AU63" s="1">
        <v>9815.67</v>
      </c>
      <c r="AV63" s="1">
        <v>6589.48</v>
      </c>
      <c r="AW63">
        <v>0.53749999999999998</v>
      </c>
      <c r="AX63" s="1">
        <v>3561.08</v>
      </c>
      <c r="AY63">
        <v>0.29049999999999998</v>
      </c>
      <c r="AZ63">
        <v>867.54</v>
      </c>
      <c r="BA63">
        <v>7.0800000000000002E-2</v>
      </c>
      <c r="BB63" s="1">
        <v>1240.3900000000001</v>
      </c>
      <c r="BC63">
        <v>0.1012</v>
      </c>
      <c r="BD63" s="1">
        <v>12258.49</v>
      </c>
      <c r="BE63" s="1">
        <v>4880.24</v>
      </c>
      <c r="BF63">
        <v>1.4838</v>
      </c>
      <c r="BG63">
        <v>0.51170000000000004</v>
      </c>
      <c r="BH63">
        <v>0.21329999999999999</v>
      </c>
      <c r="BI63">
        <v>0.23200000000000001</v>
      </c>
      <c r="BJ63">
        <v>3.0099999999999998E-2</v>
      </c>
      <c r="BK63">
        <v>1.2800000000000001E-2</v>
      </c>
    </row>
    <row r="64" spans="1:63" x14ac:dyDescent="0.25">
      <c r="A64" t="s">
        <v>65</v>
      </c>
      <c r="B64">
        <v>43653</v>
      </c>
      <c r="C64">
        <v>4</v>
      </c>
      <c r="D64">
        <v>308.05</v>
      </c>
      <c r="E64" s="1">
        <v>1232.2</v>
      </c>
      <c r="F64" s="1">
        <v>1120.43</v>
      </c>
      <c r="G64">
        <v>4.3700000000000003E-2</v>
      </c>
      <c r="H64">
        <v>0</v>
      </c>
      <c r="I64">
        <v>8.77E-2</v>
      </c>
      <c r="J64">
        <v>0</v>
      </c>
      <c r="K64">
        <v>0.22839999999999999</v>
      </c>
      <c r="L64">
        <v>0.55940000000000001</v>
      </c>
      <c r="M64">
        <v>8.0799999999999997E-2</v>
      </c>
      <c r="N64">
        <v>0.49830000000000002</v>
      </c>
      <c r="O64">
        <v>7.8899999999999998E-2</v>
      </c>
      <c r="P64">
        <v>0.17219999999999999</v>
      </c>
      <c r="Q64" s="1">
        <v>67503.67</v>
      </c>
      <c r="R64">
        <v>0.1071</v>
      </c>
      <c r="S64">
        <v>0.25</v>
      </c>
      <c r="T64">
        <v>0.64290000000000003</v>
      </c>
      <c r="U64">
        <v>8.5500000000000007</v>
      </c>
      <c r="V64" s="1">
        <v>86798.71</v>
      </c>
      <c r="W64">
        <v>137.04</v>
      </c>
      <c r="X64" s="1">
        <v>265031.84999999998</v>
      </c>
      <c r="Y64">
        <v>0.41570000000000001</v>
      </c>
      <c r="Z64">
        <v>0.47349999999999998</v>
      </c>
      <c r="AA64">
        <v>0.1108</v>
      </c>
      <c r="AB64">
        <v>0.58430000000000004</v>
      </c>
      <c r="AC64">
        <v>265.02999999999997</v>
      </c>
      <c r="AD64" s="1">
        <v>12134.72</v>
      </c>
      <c r="AE64">
        <v>949.32</v>
      </c>
      <c r="AF64" s="1">
        <v>236342.47</v>
      </c>
      <c r="AG64">
        <v>547</v>
      </c>
      <c r="AH64" s="1">
        <v>31845</v>
      </c>
      <c r="AI64" s="1">
        <v>44503</v>
      </c>
      <c r="AJ64">
        <v>55.4</v>
      </c>
      <c r="AK64">
        <v>44.84</v>
      </c>
      <c r="AL64">
        <v>44.37</v>
      </c>
      <c r="AM64">
        <v>4.5999999999999996</v>
      </c>
      <c r="AN64">
        <v>0</v>
      </c>
      <c r="AO64">
        <v>1.0051000000000001</v>
      </c>
      <c r="AP64" s="1">
        <v>2364.88</v>
      </c>
      <c r="AQ64" s="1">
        <v>1642.64</v>
      </c>
      <c r="AR64" s="1">
        <v>8441.27</v>
      </c>
      <c r="AS64" s="1">
        <v>1317.3</v>
      </c>
      <c r="AT64">
        <v>224.54</v>
      </c>
      <c r="AU64" s="1">
        <v>13990.67</v>
      </c>
      <c r="AV64" s="1">
        <v>2810.66</v>
      </c>
      <c r="AW64">
        <v>0.1711</v>
      </c>
      <c r="AX64" s="1">
        <v>11958.41</v>
      </c>
      <c r="AY64">
        <v>0.72819999999999996</v>
      </c>
      <c r="AZ64">
        <v>384.83</v>
      </c>
      <c r="BA64">
        <v>2.3400000000000001E-2</v>
      </c>
      <c r="BB64" s="1">
        <v>1268.45</v>
      </c>
      <c r="BC64">
        <v>7.7200000000000005E-2</v>
      </c>
      <c r="BD64" s="1">
        <v>16422.36</v>
      </c>
      <c r="BE64">
        <v>497.95</v>
      </c>
      <c r="BF64">
        <v>0.11550000000000001</v>
      </c>
      <c r="BG64">
        <v>0.53310000000000002</v>
      </c>
      <c r="BH64">
        <v>0.20219999999999999</v>
      </c>
      <c r="BI64">
        <v>0.23350000000000001</v>
      </c>
      <c r="BJ64">
        <v>1.37E-2</v>
      </c>
      <c r="BK64">
        <v>1.7500000000000002E-2</v>
      </c>
    </row>
    <row r="65" spans="1:63" x14ac:dyDescent="0.25">
      <c r="A65" t="s">
        <v>66</v>
      </c>
      <c r="B65">
        <v>48678</v>
      </c>
      <c r="C65">
        <v>37</v>
      </c>
      <c r="D65">
        <v>42.08</v>
      </c>
      <c r="E65" s="1">
        <v>1556.96</v>
      </c>
      <c r="F65" s="1">
        <v>1464.37</v>
      </c>
      <c r="G65">
        <v>1.46E-2</v>
      </c>
      <c r="H65">
        <v>0</v>
      </c>
      <c r="I65">
        <v>4.7999999999999996E-3</v>
      </c>
      <c r="J65">
        <v>0</v>
      </c>
      <c r="K65">
        <v>9.1000000000000004E-3</v>
      </c>
      <c r="L65">
        <v>0.9486</v>
      </c>
      <c r="M65">
        <v>2.3E-2</v>
      </c>
      <c r="N65">
        <v>0.24360000000000001</v>
      </c>
      <c r="O65">
        <v>3.0999999999999999E-3</v>
      </c>
      <c r="P65">
        <v>0.109</v>
      </c>
      <c r="Q65" s="1">
        <v>59813.48</v>
      </c>
      <c r="R65">
        <v>0.27839999999999998</v>
      </c>
      <c r="S65">
        <v>0.20619999999999999</v>
      </c>
      <c r="T65">
        <v>0.51549999999999996</v>
      </c>
      <c r="U65">
        <v>8</v>
      </c>
      <c r="V65" s="1">
        <v>89312.13</v>
      </c>
      <c r="W65">
        <v>186.59</v>
      </c>
      <c r="X65" s="1">
        <v>132759.82999999999</v>
      </c>
      <c r="Y65">
        <v>0.81910000000000005</v>
      </c>
      <c r="Z65">
        <v>0.15040000000000001</v>
      </c>
      <c r="AA65">
        <v>3.0499999999999999E-2</v>
      </c>
      <c r="AB65">
        <v>0.18090000000000001</v>
      </c>
      <c r="AC65">
        <v>132.76</v>
      </c>
      <c r="AD65" s="1">
        <v>4936.66</v>
      </c>
      <c r="AE65">
        <v>624.97</v>
      </c>
      <c r="AF65" s="1">
        <v>132884.44</v>
      </c>
      <c r="AG65">
        <v>223</v>
      </c>
      <c r="AH65" s="1">
        <v>36621</v>
      </c>
      <c r="AI65" s="1">
        <v>44502</v>
      </c>
      <c r="AJ65">
        <v>68</v>
      </c>
      <c r="AK65">
        <v>35.26</v>
      </c>
      <c r="AL65">
        <v>41.41</v>
      </c>
      <c r="AM65">
        <v>6.7</v>
      </c>
      <c r="AN65">
        <v>0</v>
      </c>
      <c r="AO65">
        <v>1.1921999999999999</v>
      </c>
      <c r="AP65" s="1">
        <v>1172.55</v>
      </c>
      <c r="AQ65" s="1">
        <v>1673.91</v>
      </c>
      <c r="AR65" s="1">
        <v>5369.57</v>
      </c>
      <c r="AS65">
        <v>830.75</v>
      </c>
      <c r="AT65">
        <v>479.02</v>
      </c>
      <c r="AU65" s="1">
        <v>9525.7800000000007</v>
      </c>
      <c r="AV65" s="1">
        <v>5074.96</v>
      </c>
      <c r="AW65">
        <v>0.46689999999999998</v>
      </c>
      <c r="AX65" s="1">
        <v>4331.54</v>
      </c>
      <c r="AY65">
        <v>0.39850000000000002</v>
      </c>
      <c r="AZ65">
        <v>893.01</v>
      </c>
      <c r="BA65">
        <v>8.2199999999999995E-2</v>
      </c>
      <c r="BB65">
        <v>570.51</v>
      </c>
      <c r="BC65">
        <v>5.2499999999999998E-2</v>
      </c>
      <c r="BD65" s="1">
        <v>10870.03</v>
      </c>
      <c r="BE65" s="1">
        <v>3918.81</v>
      </c>
      <c r="BF65">
        <v>1.1326000000000001</v>
      </c>
      <c r="BG65">
        <v>0.61639999999999995</v>
      </c>
      <c r="BH65">
        <v>0.22239999999999999</v>
      </c>
      <c r="BI65">
        <v>9.7900000000000001E-2</v>
      </c>
      <c r="BJ65">
        <v>2.7E-2</v>
      </c>
      <c r="BK65">
        <v>3.6299999999999999E-2</v>
      </c>
    </row>
    <row r="66" spans="1:63" x14ac:dyDescent="0.25">
      <c r="A66" t="s">
        <v>67</v>
      </c>
      <c r="B66">
        <v>46177</v>
      </c>
      <c r="C66">
        <v>33</v>
      </c>
      <c r="D66">
        <v>22.08</v>
      </c>
      <c r="E66">
        <v>728.57</v>
      </c>
      <c r="F66">
        <v>610.75</v>
      </c>
      <c r="G66">
        <v>1.6000000000000001E-3</v>
      </c>
      <c r="H66">
        <v>0</v>
      </c>
      <c r="I66">
        <v>1.43E-2</v>
      </c>
      <c r="J66">
        <v>0</v>
      </c>
      <c r="K66">
        <v>1.8100000000000002E-2</v>
      </c>
      <c r="L66">
        <v>0.92230000000000001</v>
      </c>
      <c r="M66">
        <v>4.3700000000000003E-2</v>
      </c>
      <c r="N66">
        <v>0.56540000000000001</v>
      </c>
      <c r="O66">
        <v>2.5000000000000001E-3</v>
      </c>
      <c r="P66">
        <v>0.15490000000000001</v>
      </c>
      <c r="Q66" s="1">
        <v>42817.87</v>
      </c>
      <c r="R66">
        <v>0.44679999999999997</v>
      </c>
      <c r="S66">
        <v>0.2979</v>
      </c>
      <c r="T66">
        <v>0.25530000000000003</v>
      </c>
      <c r="U66">
        <v>12.5</v>
      </c>
      <c r="V66" s="1">
        <v>30837.279999999999</v>
      </c>
      <c r="W66">
        <v>55.44</v>
      </c>
      <c r="X66" s="1">
        <v>185068.53</v>
      </c>
      <c r="Y66">
        <v>0.86040000000000005</v>
      </c>
      <c r="Z66">
        <v>7.46E-2</v>
      </c>
      <c r="AA66">
        <v>6.5100000000000005E-2</v>
      </c>
      <c r="AB66">
        <v>0.1396</v>
      </c>
      <c r="AC66">
        <v>185.07</v>
      </c>
      <c r="AD66" s="1">
        <v>6134.37</v>
      </c>
      <c r="AE66">
        <v>862.5</v>
      </c>
      <c r="AF66" s="1">
        <v>180195.97</v>
      </c>
      <c r="AG66">
        <v>436</v>
      </c>
      <c r="AH66" s="1">
        <v>33739</v>
      </c>
      <c r="AI66" s="1">
        <v>57099</v>
      </c>
      <c r="AJ66">
        <v>44.6</v>
      </c>
      <c r="AK66">
        <v>32.1</v>
      </c>
      <c r="AL66">
        <v>35.229999999999997</v>
      </c>
      <c r="AM66">
        <v>3.8</v>
      </c>
      <c r="AN66">
        <v>0</v>
      </c>
      <c r="AO66">
        <v>1.2573000000000001</v>
      </c>
      <c r="AP66" s="1">
        <v>1821.85</v>
      </c>
      <c r="AQ66" s="1">
        <v>2520.19</v>
      </c>
      <c r="AR66" s="1">
        <v>6303.91</v>
      </c>
      <c r="AS66">
        <v>635.49</v>
      </c>
      <c r="AT66">
        <v>600.66</v>
      </c>
      <c r="AU66" s="1">
        <v>11882.03</v>
      </c>
      <c r="AV66" s="1">
        <v>6144.79</v>
      </c>
      <c r="AW66">
        <v>0.41789999999999999</v>
      </c>
      <c r="AX66" s="1">
        <v>6119</v>
      </c>
      <c r="AY66">
        <v>0.41620000000000001</v>
      </c>
      <c r="AZ66" s="1">
        <v>1468.44</v>
      </c>
      <c r="BA66">
        <v>9.9900000000000003E-2</v>
      </c>
      <c r="BB66">
        <v>971.58</v>
      </c>
      <c r="BC66">
        <v>6.6100000000000006E-2</v>
      </c>
      <c r="BD66" s="1">
        <v>14703.81</v>
      </c>
      <c r="BE66" s="1">
        <v>3718.63</v>
      </c>
      <c r="BF66">
        <v>0.95850000000000002</v>
      </c>
      <c r="BG66">
        <v>0.43359999999999999</v>
      </c>
      <c r="BH66">
        <v>0.20610000000000001</v>
      </c>
      <c r="BI66">
        <v>0.2949</v>
      </c>
      <c r="BJ66">
        <v>3.32E-2</v>
      </c>
      <c r="BK66">
        <v>3.2199999999999999E-2</v>
      </c>
    </row>
    <row r="67" spans="1:63" x14ac:dyDescent="0.25">
      <c r="A67" t="s">
        <v>68</v>
      </c>
      <c r="B67">
        <v>43661</v>
      </c>
      <c r="C67">
        <v>26</v>
      </c>
      <c r="D67">
        <v>273.93</v>
      </c>
      <c r="E67" s="1">
        <v>7122.17</v>
      </c>
      <c r="F67" s="1">
        <v>6829.67</v>
      </c>
      <c r="G67">
        <v>1.2699999999999999E-2</v>
      </c>
      <c r="H67">
        <v>1E-4</v>
      </c>
      <c r="I67">
        <v>1.4500000000000001E-2</v>
      </c>
      <c r="J67">
        <v>8.9999999999999998E-4</v>
      </c>
      <c r="K67">
        <v>3.95E-2</v>
      </c>
      <c r="L67">
        <v>0.89990000000000003</v>
      </c>
      <c r="M67">
        <v>3.2399999999999998E-2</v>
      </c>
      <c r="N67">
        <v>0.20449999999999999</v>
      </c>
      <c r="O67">
        <v>7.9000000000000008E-3</v>
      </c>
      <c r="P67">
        <v>0.1099</v>
      </c>
      <c r="Q67" s="1">
        <v>66991.41</v>
      </c>
      <c r="R67">
        <v>0.18049999999999999</v>
      </c>
      <c r="S67">
        <v>0.1729</v>
      </c>
      <c r="T67">
        <v>0.64659999999999995</v>
      </c>
      <c r="U67">
        <v>40.5</v>
      </c>
      <c r="V67" s="1">
        <v>98517.21</v>
      </c>
      <c r="W67">
        <v>168.78</v>
      </c>
      <c r="X67" s="1">
        <v>159743.04999999999</v>
      </c>
      <c r="Y67">
        <v>0.81399999999999995</v>
      </c>
      <c r="Z67">
        <v>0.16689999999999999</v>
      </c>
      <c r="AA67">
        <v>1.9E-2</v>
      </c>
      <c r="AB67">
        <v>0.186</v>
      </c>
      <c r="AC67">
        <v>159.74</v>
      </c>
      <c r="AD67" s="1">
        <v>6088.3</v>
      </c>
      <c r="AE67">
        <v>757.29</v>
      </c>
      <c r="AF67" s="1">
        <v>155508.29999999999</v>
      </c>
      <c r="AG67">
        <v>342</v>
      </c>
      <c r="AH67" s="1">
        <v>41091</v>
      </c>
      <c r="AI67" s="1">
        <v>61553</v>
      </c>
      <c r="AJ67">
        <v>67.22</v>
      </c>
      <c r="AK67">
        <v>37.590000000000003</v>
      </c>
      <c r="AL67">
        <v>37.340000000000003</v>
      </c>
      <c r="AM67">
        <v>3.65</v>
      </c>
      <c r="AN67">
        <v>0</v>
      </c>
      <c r="AO67">
        <v>0.85319999999999996</v>
      </c>
      <c r="AP67" s="1">
        <v>1227.81</v>
      </c>
      <c r="AQ67" s="1">
        <v>1965.97</v>
      </c>
      <c r="AR67" s="1">
        <v>6210.35</v>
      </c>
      <c r="AS67" s="1">
        <v>1188.42</v>
      </c>
      <c r="AT67">
        <v>419.97</v>
      </c>
      <c r="AU67" s="1">
        <v>11012.52</v>
      </c>
      <c r="AV67" s="1">
        <v>4863.5600000000004</v>
      </c>
      <c r="AW67">
        <v>0.43090000000000001</v>
      </c>
      <c r="AX67" s="1">
        <v>5239.68</v>
      </c>
      <c r="AY67">
        <v>0.4642</v>
      </c>
      <c r="AZ67">
        <v>620.29999999999995</v>
      </c>
      <c r="BA67">
        <v>5.5E-2</v>
      </c>
      <c r="BB67">
        <v>563.13</v>
      </c>
      <c r="BC67">
        <v>4.99E-2</v>
      </c>
      <c r="BD67" s="1">
        <v>11286.67</v>
      </c>
      <c r="BE67" s="1">
        <v>3871.99</v>
      </c>
      <c r="BF67">
        <v>0.78390000000000004</v>
      </c>
      <c r="BG67">
        <v>0.60109999999999997</v>
      </c>
      <c r="BH67">
        <v>0.27089999999999997</v>
      </c>
      <c r="BI67">
        <v>9.0899999999999995E-2</v>
      </c>
      <c r="BJ67">
        <v>2.4899999999999999E-2</v>
      </c>
      <c r="BK67">
        <v>1.23E-2</v>
      </c>
    </row>
    <row r="68" spans="1:63" x14ac:dyDescent="0.25">
      <c r="A68" t="s">
        <v>69</v>
      </c>
      <c r="B68">
        <v>43679</v>
      </c>
      <c r="C68">
        <v>59</v>
      </c>
      <c r="D68">
        <v>33.35</v>
      </c>
      <c r="E68" s="1">
        <v>1967.91</v>
      </c>
      <c r="F68" s="1">
        <v>1916.6</v>
      </c>
      <c r="G68">
        <v>1.3599999999999999E-2</v>
      </c>
      <c r="H68">
        <v>5.0000000000000001E-4</v>
      </c>
      <c r="I68">
        <v>3.8E-3</v>
      </c>
      <c r="J68">
        <v>8.9999999999999998E-4</v>
      </c>
      <c r="K68">
        <v>7.5600000000000001E-2</v>
      </c>
      <c r="L68">
        <v>0.88019999999999998</v>
      </c>
      <c r="M68">
        <v>2.5499999999999998E-2</v>
      </c>
      <c r="N68">
        <v>0.3841</v>
      </c>
      <c r="O68">
        <v>4.0000000000000001E-3</v>
      </c>
      <c r="P68">
        <v>0.1767</v>
      </c>
      <c r="Q68" s="1">
        <v>57299.49</v>
      </c>
      <c r="R68">
        <v>0.20349999999999999</v>
      </c>
      <c r="S68">
        <v>0.1802</v>
      </c>
      <c r="T68">
        <v>0.61629999999999996</v>
      </c>
      <c r="U68">
        <v>16</v>
      </c>
      <c r="V68" s="1">
        <v>74761.25</v>
      </c>
      <c r="W68">
        <v>117.89</v>
      </c>
      <c r="X68" s="1">
        <v>139722.69</v>
      </c>
      <c r="Y68">
        <v>0.74750000000000005</v>
      </c>
      <c r="Z68">
        <v>0.23089999999999999</v>
      </c>
      <c r="AA68">
        <v>2.1600000000000001E-2</v>
      </c>
      <c r="AB68">
        <v>0.2525</v>
      </c>
      <c r="AC68">
        <v>139.72</v>
      </c>
      <c r="AD68" s="1">
        <v>4389.3</v>
      </c>
      <c r="AE68">
        <v>549.66</v>
      </c>
      <c r="AF68" s="1">
        <v>134106.34</v>
      </c>
      <c r="AG68">
        <v>234</v>
      </c>
      <c r="AH68" s="1">
        <v>30899</v>
      </c>
      <c r="AI68" s="1">
        <v>51783</v>
      </c>
      <c r="AJ68">
        <v>53.4</v>
      </c>
      <c r="AK68">
        <v>29.54</v>
      </c>
      <c r="AL68">
        <v>35.43</v>
      </c>
      <c r="AM68">
        <v>0</v>
      </c>
      <c r="AN68" s="1">
        <v>1700.56</v>
      </c>
      <c r="AO68">
        <v>1.4054</v>
      </c>
      <c r="AP68" s="1">
        <v>1449.69</v>
      </c>
      <c r="AQ68" s="1">
        <v>1813.83</v>
      </c>
      <c r="AR68" s="1">
        <v>7387.63</v>
      </c>
      <c r="AS68">
        <v>713.27</v>
      </c>
      <c r="AT68">
        <v>265.39</v>
      </c>
      <c r="AU68" s="1">
        <v>11629.81</v>
      </c>
      <c r="AV68" s="1">
        <v>4990.9799999999996</v>
      </c>
      <c r="AW68">
        <v>0.40389999999999998</v>
      </c>
      <c r="AX68" s="1">
        <v>5306.84</v>
      </c>
      <c r="AY68">
        <v>0.42949999999999999</v>
      </c>
      <c r="AZ68" s="1">
        <v>1218.5</v>
      </c>
      <c r="BA68">
        <v>9.8599999999999993E-2</v>
      </c>
      <c r="BB68">
        <v>840.61</v>
      </c>
      <c r="BC68">
        <v>6.8000000000000005E-2</v>
      </c>
      <c r="BD68" s="1">
        <v>12356.93</v>
      </c>
      <c r="BE68" s="1">
        <v>3713.3</v>
      </c>
      <c r="BF68">
        <v>0.98429999999999995</v>
      </c>
      <c r="BG68">
        <v>0.59770000000000001</v>
      </c>
      <c r="BH68">
        <v>0.2437</v>
      </c>
      <c r="BI68">
        <v>0.1361</v>
      </c>
      <c r="BJ68">
        <v>2.2499999999999999E-2</v>
      </c>
      <c r="BK68">
        <v>0</v>
      </c>
    </row>
    <row r="69" spans="1:63" x14ac:dyDescent="0.25">
      <c r="A69" t="s">
        <v>70</v>
      </c>
      <c r="B69">
        <v>46508</v>
      </c>
      <c r="C69">
        <v>133</v>
      </c>
      <c r="D69">
        <v>5.82</v>
      </c>
      <c r="E69">
        <v>774.3</v>
      </c>
      <c r="F69">
        <v>587.46</v>
      </c>
      <c r="G69">
        <v>1.6999999999999999E-3</v>
      </c>
      <c r="H69">
        <v>0</v>
      </c>
      <c r="I69">
        <v>7.7000000000000002E-3</v>
      </c>
      <c r="J69">
        <v>0</v>
      </c>
      <c r="K69">
        <v>3.1800000000000002E-2</v>
      </c>
      <c r="L69">
        <v>0.92779999999999996</v>
      </c>
      <c r="M69">
        <v>3.1E-2</v>
      </c>
      <c r="N69">
        <v>0.41489999999999999</v>
      </c>
      <c r="O69">
        <v>0</v>
      </c>
      <c r="P69">
        <v>0.17130000000000001</v>
      </c>
      <c r="Q69" s="1">
        <v>59782.62</v>
      </c>
      <c r="R69">
        <v>9.2600000000000002E-2</v>
      </c>
      <c r="S69">
        <v>0.16669999999999999</v>
      </c>
      <c r="T69">
        <v>0.74070000000000003</v>
      </c>
      <c r="U69">
        <v>8.65</v>
      </c>
      <c r="V69" s="1">
        <v>76611.789999999994</v>
      </c>
      <c r="W69">
        <v>84.22</v>
      </c>
      <c r="X69" s="1">
        <v>222218.34</v>
      </c>
      <c r="Y69">
        <v>0.63780000000000003</v>
      </c>
      <c r="Z69">
        <v>4.07E-2</v>
      </c>
      <c r="AA69">
        <v>0.32150000000000001</v>
      </c>
      <c r="AB69">
        <v>0.36220000000000002</v>
      </c>
      <c r="AC69">
        <v>222.22</v>
      </c>
      <c r="AD69" s="1">
        <v>7208.56</v>
      </c>
      <c r="AE69">
        <v>517.12</v>
      </c>
      <c r="AF69" s="1">
        <v>165550.01</v>
      </c>
      <c r="AG69">
        <v>388</v>
      </c>
      <c r="AH69" s="1">
        <v>31223</v>
      </c>
      <c r="AI69" s="1">
        <v>48942</v>
      </c>
      <c r="AJ69">
        <v>48.7</v>
      </c>
      <c r="AK69">
        <v>24.66</v>
      </c>
      <c r="AL69">
        <v>25.89</v>
      </c>
      <c r="AM69">
        <v>4.2</v>
      </c>
      <c r="AN69" s="1">
        <v>2305.5100000000002</v>
      </c>
      <c r="AO69">
        <v>1.9539</v>
      </c>
      <c r="AP69" s="1">
        <v>2889.21</v>
      </c>
      <c r="AQ69" s="1">
        <v>2780.96</v>
      </c>
      <c r="AR69" s="1">
        <v>9345.07</v>
      </c>
      <c r="AS69">
        <v>617.48</v>
      </c>
      <c r="AT69">
        <v>230.52</v>
      </c>
      <c r="AU69" s="1">
        <v>15863.27</v>
      </c>
      <c r="AV69" s="1">
        <v>9172.1299999999992</v>
      </c>
      <c r="AW69">
        <v>0.39989999999999998</v>
      </c>
      <c r="AX69" s="1">
        <v>11200.38</v>
      </c>
      <c r="AY69">
        <v>0.4884</v>
      </c>
      <c r="AZ69" s="1">
        <v>1674.21</v>
      </c>
      <c r="BA69">
        <v>7.2999999999999995E-2</v>
      </c>
      <c r="BB69">
        <v>886.7</v>
      </c>
      <c r="BC69">
        <v>3.8699999999999998E-2</v>
      </c>
      <c r="BD69" s="1">
        <v>22933.42</v>
      </c>
      <c r="BE69" s="1">
        <v>5034.7</v>
      </c>
      <c r="BF69">
        <v>1.6983999999999999</v>
      </c>
      <c r="BG69">
        <v>0.48080000000000001</v>
      </c>
      <c r="BH69">
        <v>0.2248</v>
      </c>
      <c r="BI69">
        <v>0.23230000000000001</v>
      </c>
      <c r="BJ69">
        <v>3.9300000000000002E-2</v>
      </c>
      <c r="BK69">
        <v>2.2800000000000001E-2</v>
      </c>
    </row>
    <row r="70" spans="1:63" x14ac:dyDescent="0.25">
      <c r="A70" t="s">
        <v>71</v>
      </c>
      <c r="B70">
        <v>45856</v>
      </c>
      <c r="C70">
        <v>70</v>
      </c>
      <c r="D70">
        <v>22.32</v>
      </c>
      <c r="E70" s="1">
        <v>1562.74</v>
      </c>
      <c r="F70" s="1">
        <v>1697.37</v>
      </c>
      <c r="G70">
        <v>4.5999999999999999E-3</v>
      </c>
      <c r="H70">
        <v>1.6999999999999999E-3</v>
      </c>
      <c r="I70">
        <v>1.3599999999999999E-2</v>
      </c>
      <c r="J70">
        <v>0</v>
      </c>
      <c r="K70">
        <v>7.1499999999999994E-2</v>
      </c>
      <c r="L70">
        <v>0.84789999999999999</v>
      </c>
      <c r="M70">
        <v>6.0699999999999997E-2</v>
      </c>
      <c r="N70">
        <v>0.47770000000000001</v>
      </c>
      <c r="O70">
        <v>6.4999999999999997E-3</v>
      </c>
      <c r="P70">
        <v>0.1479</v>
      </c>
      <c r="Q70" s="1">
        <v>60406.3</v>
      </c>
      <c r="R70">
        <v>0.16500000000000001</v>
      </c>
      <c r="S70">
        <v>6.8000000000000005E-2</v>
      </c>
      <c r="T70">
        <v>0.76700000000000002</v>
      </c>
      <c r="U70">
        <v>10</v>
      </c>
      <c r="V70" s="1">
        <v>78827.5</v>
      </c>
      <c r="W70">
        <v>150.26</v>
      </c>
      <c r="X70" s="1">
        <v>159467.51</v>
      </c>
      <c r="Y70">
        <v>0.67230000000000001</v>
      </c>
      <c r="Z70">
        <v>0.2034</v>
      </c>
      <c r="AA70">
        <v>0.12429999999999999</v>
      </c>
      <c r="AB70">
        <v>0.32769999999999999</v>
      </c>
      <c r="AC70">
        <v>159.47</v>
      </c>
      <c r="AD70" s="1">
        <v>4791.3999999999996</v>
      </c>
      <c r="AE70">
        <v>433.62</v>
      </c>
      <c r="AF70" s="1">
        <v>127968.9</v>
      </c>
      <c r="AG70">
        <v>200</v>
      </c>
      <c r="AH70" s="1">
        <v>31690</v>
      </c>
      <c r="AI70" s="1">
        <v>47860</v>
      </c>
      <c r="AJ70">
        <v>47.22</v>
      </c>
      <c r="AK70">
        <v>24.26</v>
      </c>
      <c r="AL70">
        <v>38.700000000000003</v>
      </c>
      <c r="AM70">
        <v>4.3</v>
      </c>
      <c r="AN70">
        <v>0</v>
      </c>
      <c r="AO70">
        <v>0.76139999999999997</v>
      </c>
      <c r="AP70" s="1">
        <v>1259.8399999999999</v>
      </c>
      <c r="AQ70" s="1">
        <v>1986.13</v>
      </c>
      <c r="AR70" s="1">
        <v>5934.49</v>
      </c>
      <c r="AS70">
        <v>676.02</v>
      </c>
      <c r="AT70">
        <v>226.47</v>
      </c>
      <c r="AU70" s="1">
        <v>10082.93</v>
      </c>
      <c r="AV70" s="1">
        <v>5717.69</v>
      </c>
      <c r="AW70">
        <v>0.47470000000000001</v>
      </c>
      <c r="AX70" s="1">
        <v>3639.5</v>
      </c>
      <c r="AY70">
        <v>0.30220000000000002</v>
      </c>
      <c r="AZ70" s="1">
        <v>1851.68</v>
      </c>
      <c r="BA70">
        <v>0.1537</v>
      </c>
      <c r="BB70">
        <v>835.08</v>
      </c>
      <c r="BC70">
        <v>6.93E-2</v>
      </c>
      <c r="BD70" s="1">
        <v>12043.95</v>
      </c>
      <c r="BE70" s="1">
        <v>5121.9799999999996</v>
      </c>
      <c r="BF70">
        <v>1.6103000000000001</v>
      </c>
      <c r="BG70">
        <v>0.55889999999999995</v>
      </c>
      <c r="BH70">
        <v>0.22140000000000001</v>
      </c>
      <c r="BI70">
        <v>0.17929999999999999</v>
      </c>
      <c r="BJ70">
        <v>2.7900000000000001E-2</v>
      </c>
      <c r="BK70">
        <v>1.2500000000000001E-2</v>
      </c>
    </row>
    <row r="71" spans="1:63" x14ac:dyDescent="0.25">
      <c r="A71" t="s">
        <v>72</v>
      </c>
      <c r="B71">
        <v>47787</v>
      </c>
      <c r="C71">
        <v>128</v>
      </c>
      <c r="D71">
        <v>13.98</v>
      </c>
      <c r="E71" s="1">
        <v>1788.96</v>
      </c>
      <c r="F71" s="1">
        <v>1570.16</v>
      </c>
      <c r="G71">
        <v>2.5000000000000001E-3</v>
      </c>
      <c r="H71">
        <v>5.9999999999999995E-4</v>
      </c>
      <c r="I71">
        <v>8.3999999999999995E-3</v>
      </c>
      <c r="J71">
        <v>8.0000000000000004E-4</v>
      </c>
      <c r="K71">
        <v>6.4000000000000003E-3</v>
      </c>
      <c r="L71">
        <v>0.95799999999999996</v>
      </c>
      <c r="M71">
        <v>2.3099999999999999E-2</v>
      </c>
      <c r="N71">
        <v>0.52969999999999995</v>
      </c>
      <c r="O71">
        <v>0</v>
      </c>
      <c r="P71">
        <v>0.1845</v>
      </c>
      <c r="Q71" s="1">
        <v>41974.21</v>
      </c>
      <c r="R71">
        <v>0.17860000000000001</v>
      </c>
      <c r="S71">
        <v>0.2286</v>
      </c>
      <c r="T71">
        <v>0.59289999999999998</v>
      </c>
      <c r="U71">
        <v>14</v>
      </c>
      <c r="V71" s="1">
        <v>65625.86</v>
      </c>
      <c r="W71">
        <v>124.1</v>
      </c>
      <c r="X71" s="1">
        <v>252059.64</v>
      </c>
      <c r="Y71">
        <v>0.37869999999999998</v>
      </c>
      <c r="Z71">
        <v>0.2142</v>
      </c>
      <c r="AA71">
        <v>0.40699999999999997</v>
      </c>
      <c r="AB71">
        <v>0.62129999999999996</v>
      </c>
      <c r="AC71">
        <v>252.06</v>
      </c>
      <c r="AD71" s="1">
        <v>6388.61</v>
      </c>
      <c r="AE71">
        <v>334.89</v>
      </c>
      <c r="AF71" s="1">
        <v>202552.51</v>
      </c>
      <c r="AG71">
        <v>492</v>
      </c>
      <c r="AH71" s="1">
        <v>31963</v>
      </c>
      <c r="AI71" s="1">
        <v>53263</v>
      </c>
      <c r="AJ71">
        <v>29.56</v>
      </c>
      <c r="AK71">
        <v>21.99</v>
      </c>
      <c r="AL71">
        <v>23.26</v>
      </c>
      <c r="AM71">
        <v>4.5</v>
      </c>
      <c r="AN71">
        <v>0</v>
      </c>
      <c r="AO71">
        <v>0.49540000000000001</v>
      </c>
      <c r="AP71" s="1">
        <v>1476.64</v>
      </c>
      <c r="AQ71" s="1">
        <v>2356.0500000000002</v>
      </c>
      <c r="AR71" s="1">
        <v>6704.59</v>
      </c>
      <c r="AS71">
        <v>257.25</v>
      </c>
      <c r="AT71">
        <v>140.03</v>
      </c>
      <c r="AU71" s="1">
        <v>10934.56</v>
      </c>
      <c r="AV71" s="1">
        <v>6727.28</v>
      </c>
      <c r="AW71">
        <v>0.47499999999999998</v>
      </c>
      <c r="AX71" s="1">
        <v>5679.48</v>
      </c>
      <c r="AY71">
        <v>0.40100000000000002</v>
      </c>
      <c r="AZ71">
        <v>786.42</v>
      </c>
      <c r="BA71">
        <v>5.5500000000000001E-2</v>
      </c>
      <c r="BB71">
        <v>969.27</v>
      </c>
      <c r="BC71">
        <v>6.8400000000000002E-2</v>
      </c>
      <c r="BD71" s="1">
        <v>14162.44</v>
      </c>
      <c r="BE71" s="1">
        <v>4331.3100000000004</v>
      </c>
      <c r="BF71">
        <v>1.1675</v>
      </c>
      <c r="BG71">
        <v>0.47710000000000002</v>
      </c>
      <c r="BH71">
        <v>0.23569999999999999</v>
      </c>
      <c r="BI71">
        <v>0.2316</v>
      </c>
      <c r="BJ71">
        <v>3.7400000000000003E-2</v>
      </c>
      <c r="BK71">
        <v>1.8200000000000001E-2</v>
      </c>
    </row>
    <row r="72" spans="1:63" x14ac:dyDescent="0.25">
      <c r="A72" t="s">
        <v>73</v>
      </c>
      <c r="B72">
        <v>48470</v>
      </c>
      <c r="C72">
        <v>71</v>
      </c>
      <c r="D72">
        <v>31.27</v>
      </c>
      <c r="E72" s="1">
        <v>2219.9299999999998</v>
      </c>
      <c r="F72" s="1">
        <v>2267.5</v>
      </c>
      <c r="G72">
        <v>4.8999999999999998E-3</v>
      </c>
      <c r="H72">
        <v>4.0000000000000002E-4</v>
      </c>
      <c r="I72">
        <v>1.11E-2</v>
      </c>
      <c r="J72">
        <v>8.9999999999999998E-4</v>
      </c>
      <c r="K72">
        <v>2.4E-2</v>
      </c>
      <c r="L72">
        <v>0.91930000000000001</v>
      </c>
      <c r="M72">
        <v>3.95E-2</v>
      </c>
      <c r="N72">
        <v>0.219</v>
      </c>
      <c r="O72">
        <v>3.0999999999999999E-3</v>
      </c>
      <c r="P72">
        <v>0.11899999999999999</v>
      </c>
      <c r="Q72" s="1">
        <v>63436.12</v>
      </c>
      <c r="R72">
        <v>0.21010000000000001</v>
      </c>
      <c r="S72">
        <v>0.1522</v>
      </c>
      <c r="T72">
        <v>0.63770000000000004</v>
      </c>
      <c r="U72">
        <v>19</v>
      </c>
      <c r="V72" s="1">
        <v>82158.84</v>
      </c>
      <c r="W72">
        <v>110.38</v>
      </c>
      <c r="X72" s="1">
        <v>225872.84</v>
      </c>
      <c r="Y72">
        <v>0.78920000000000001</v>
      </c>
      <c r="Z72">
        <v>0.15609999999999999</v>
      </c>
      <c r="AA72">
        <v>5.4699999999999999E-2</v>
      </c>
      <c r="AB72">
        <v>0.21079999999999999</v>
      </c>
      <c r="AC72">
        <v>225.87</v>
      </c>
      <c r="AD72" s="1">
        <v>7150.82</v>
      </c>
      <c r="AE72">
        <v>791.07</v>
      </c>
      <c r="AF72" s="1">
        <v>220823.67</v>
      </c>
      <c r="AG72">
        <v>522</v>
      </c>
      <c r="AH72" s="1">
        <v>43970</v>
      </c>
      <c r="AI72" s="1">
        <v>69236</v>
      </c>
      <c r="AJ72">
        <v>64.95</v>
      </c>
      <c r="AK72">
        <v>28.97</v>
      </c>
      <c r="AL72">
        <v>33.56</v>
      </c>
      <c r="AM72">
        <v>3.3</v>
      </c>
      <c r="AN72">
        <v>0</v>
      </c>
      <c r="AO72">
        <v>0.73460000000000003</v>
      </c>
      <c r="AP72" s="1">
        <v>1284.3</v>
      </c>
      <c r="AQ72" s="1">
        <v>1720.32</v>
      </c>
      <c r="AR72" s="1">
        <v>5998.01</v>
      </c>
      <c r="AS72">
        <v>533.46</v>
      </c>
      <c r="AT72">
        <v>450.38</v>
      </c>
      <c r="AU72" s="1">
        <v>9986.4599999999991</v>
      </c>
      <c r="AV72" s="1">
        <v>3462.75</v>
      </c>
      <c r="AW72">
        <v>0.31390000000000001</v>
      </c>
      <c r="AX72" s="1">
        <v>5694.44</v>
      </c>
      <c r="AY72">
        <v>0.51619999999999999</v>
      </c>
      <c r="AZ72" s="1">
        <v>1492.3</v>
      </c>
      <c r="BA72">
        <v>0.1353</v>
      </c>
      <c r="BB72">
        <v>381.29</v>
      </c>
      <c r="BC72">
        <v>3.4599999999999999E-2</v>
      </c>
      <c r="BD72" s="1">
        <v>11030.77</v>
      </c>
      <c r="BE72" s="1">
        <v>2622.44</v>
      </c>
      <c r="BF72">
        <v>0.4531</v>
      </c>
      <c r="BG72">
        <v>0.58260000000000001</v>
      </c>
      <c r="BH72">
        <v>0.23330000000000001</v>
      </c>
      <c r="BI72">
        <v>0.13900000000000001</v>
      </c>
      <c r="BJ72">
        <v>2.76E-2</v>
      </c>
      <c r="BK72">
        <v>1.7399999999999999E-2</v>
      </c>
    </row>
    <row r="73" spans="1:63" x14ac:dyDescent="0.25">
      <c r="A73" t="s">
        <v>74</v>
      </c>
      <c r="B73">
        <v>46755</v>
      </c>
      <c r="C73">
        <v>206</v>
      </c>
      <c r="D73">
        <v>11.12</v>
      </c>
      <c r="E73" s="1">
        <v>2290.79</v>
      </c>
      <c r="F73" s="1">
        <v>2161.0700000000002</v>
      </c>
      <c r="G73">
        <v>1.35E-2</v>
      </c>
      <c r="H73">
        <v>0</v>
      </c>
      <c r="I73">
        <v>5.4000000000000003E-3</v>
      </c>
      <c r="J73">
        <v>5.0000000000000001E-4</v>
      </c>
      <c r="K73">
        <v>2.4199999999999999E-2</v>
      </c>
      <c r="L73">
        <v>0.92479999999999996</v>
      </c>
      <c r="M73">
        <v>3.1600000000000003E-2</v>
      </c>
      <c r="N73">
        <v>0.18149999999999999</v>
      </c>
      <c r="O73">
        <v>2.5999999999999999E-3</v>
      </c>
      <c r="P73">
        <v>0.1326</v>
      </c>
      <c r="Q73" s="1">
        <v>56191.040000000001</v>
      </c>
      <c r="R73">
        <v>0.27210000000000001</v>
      </c>
      <c r="S73">
        <v>0.34560000000000002</v>
      </c>
      <c r="T73">
        <v>0.38240000000000002</v>
      </c>
      <c r="U73">
        <v>23.03</v>
      </c>
      <c r="V73" s="1">
        <v>63823.03</v>
      </c>
      <c r="W73">
        <v>96.22</v>
      </c>
      <c r="X73" s="1">
        <v>285781.03999999998</v>
      </c>
      <c r="Y73">
        <v>0.94040000000000001</v>
      </c>
      <c r="Z73">
        <v>2.4299999999999999E-2</v>
      </c>
      <c r="AA73">
        <v>3.5299999999999998E-2</v>
      </c>
      <c r="AB73">
        <v>5.96E-2</v>
      </c>
      <c r="AC73">
        <v>285.77999999999997</v>
      </c>
      <c r="AD73" s="1">
        <v>6400.37</v>
      </c>
      <c r="AE73">
        <v>829.87</v>
      </c>
      <c r="AF73" s="1">
        <v>282314.40000000002</v>
      </c>
      <c r="AG73">
        <v>580</v>
      </c>
      <c r="AH73" s="1">
        <v>47810</v>
      </c>
      <c r="AI73" s="1">
        <v>83692</v>
      </c>
      <c r="AJ73">
        <v>31.8</v>
      </c>
      <c r="AK73">
        <v>22</v>
      </c>
      <c r="AL73">
        <v>24.08</v>
      </c>
      <c r="AM73">
        <v>3</v>
      </c>
      <c r="AN73" s="1">
        <v>2958.5</v>
      </c>
      <c r="AO73">
        <v>1.0179</v>
      </c>
      <c r="AP73" s="1">
        <v>1584.2</v>
      </c>
      <c r="AQ73" s="1">
        <v>2391.6799999999998</v>
      </c>
      <c r="AR73" s="1">
        <v>7053.27</v>
      </c>
      <c r="AS73">
        <v>771.7</v>
      </c>
      <c r="AT73">
        <v>131.88</v>
      </c>
      <c r="AU73" s="1">
        <v>11932.72</v>
      </c>
      <c r="AV73" s="1">
        <v>3076.44</v>
      </c>
      <c r="AW73">
        <v>0.22850000000000001</v>
      </c>
      <c r="AX73" s="1">
        <v>8450.99</v>
      </c>
      <c r="AY73">
        <v>0.62770000000000004</v>
      </c>
      <c r="AZ73" s="1">
        <v>1355.04</v>
      </c>
      <c r="BA73">
        <v>0.10059999999999999</v>
      </c>
      <c r="BB73">
        <v>581.58000000000004</v>
      </c>
      <c r="BC73">
        <v>4.3200000000000002E-2</v>
      </c>
      <c r="BD73" s="1">
        <v>13464.06</v>
      </c>
      <c r="BE73" s="1">
        <v>1720.37</v>
      </c>
      <c r="BF73">
        <v>0.22989999999999999</v>
      </c>
      <c r="BG73">
        <v>0.54100000000000004</v>
      </c>
      <c r="BH73">
        <v>0.1951</v>
      </c>
      <c r="BI73">
        <v>0.21390000000000001</v>
      </c>
      <c r="BJ73">
        <v>4.0399999999999998E-2</v>
      </c>
      <c r="BK73">
        <v>9.5999999999999992E-3</v>
      </c>
    </row>
    <row r="74" spans="1:63" x14ac:dyDescent="0.25">
      <c r="A74" t="s">
        <v>75</v>
      </c>
      <c r="B74">
        <v>43687</v>
      </c>
      <c r="C74">
        <v>6</v>
      </c>
      <c r="D74">
        <v>255.18</v>
      </c>
      <c r="E74" s="1">
        <v>1531.07</v>
      </c>
      <c r="F74" s="1">
        <v>1194.2</v>
      </c>
      <c r="G74">
        <v>7.4000000000000003E-3</v>
      </c>
      <c r="H74">
        <v>0</v>
      </c>
      <c r="I74">
        <v>1.0200000000000001E-2</v>
      </c>
      <c r="J74">
        <v>0</v>
      </c>
      <c r="K74">
        <v>2.1700000000000001E-2</v>
      </c>
      <c r="L74">
        <v>0.90169999999999995</v>
      </c>
      <c r="M74">
        <v>5.8999999999999997E-2</v>
      </c>
      <c r="N74">
        <v>0.65310000000000001</v>
      </c>
      <c r="O74">
        <v>4.8999999999999998E-3</v>
      </c>
      <c r="P74">
        <v>0.2351</v>
      </c>
      <c r="Q74" s="1">
        <v>51053.19</v>
      </c>
      <c r="R74">
        <v>0.27960000000000002</v>
      </c>
      <c r="S74">
        <v>0.1613</v>
      </c>
      <c r="T74">
        <v>0.55910000000000004</v>
      </c>
      <c r="U74">
        <v>11.26</v>
      </c>
      <c r="V74" s="1">
        <v>82483.61</v>
      </c>
      <c r="W74">
        <v>128.03</v>
      </c>
      <c r="X74" s="1">
        <v>82939.95</v>
      </c>
      <c r="Y74">
        <v>0.75609999999999999</v>
      </c>
      <c r="Z74">
        <v>0.19120000000000001</v>
      </c>
      <c r="AA74">
        <v>5.2699999999999997E-2</v>
      </c>
      <c r="AB74">
        <v>0.24390000000000001</v>
      </c>
      <c r="AC74">
        <v>82.94</v>
      </c>
      <c r="AD74" s="1">
        <v>3238.55</v>
      </c>
      <c r="AE74">
        <v>519.82000000000005</v>
      </c>
      <c r="AF74" s="1">
        <v>76567.47</v>
      </c>
      <c r="AG74">
        <v>49</v>
      </c>
      <c r="AH74" s="1">
        <v>27028</v>
      </c>
      <c r="AI74" s="1">
        <v>37419</v>
      </c>
      <c r="AJ74">
        <v>55.11</v>
      </c>
      <c r="AK74">
        <v>37.24</v>
      </c>
      <c r="AL74">
        <v>41.78</v>
      </c>
      <c r="AM74">
        <v>3.5</v>
      </c>
      <c r="AN74">
        <v>0</v>
      </c>
      <c r="AO74">
        <v>1.0184</v>
      </c>
      <c r="AP74" s="1">
        <v>2928.25</v>
      </c>
      <c r="AQ74" s="1">
        <v>2285.2600000000002</v>
      </c>
      <c r="AR74" s="1">
        <v>7655.57</v>
      </c>
      <c r="AS74">
        <v>465.84</v>
      </c>
      <c r="AT74">
        <v>191.46</v>
      </c>
      <c r="AU74" s="1">
        <v>13526.4</v>
      </c>
      <c r="AV74" s="1">
        <v>11014.61</v>
      </c>
      <c r="AW74">
        <v>0.61939999999999995</v>
      </c>
      <c r="AX74" s="1">
        <v>3306.49</v>
      </c>
      <c r="AY74">
        <v>0.18590000000000001</v>
      </c>
      <c r="AZ74" s="1">
        <v>1421.69</v>
      </c>
      <c r="BA74">
        <v>7.9899999999999999E-2</v>
      </c>
      <c r="BB74" s="1">
        <v>2041.03</v>
      </c>
      <c r="BC74">
        <v>0.1148</v>
      </c>
      <c r="BD74" s="1">
        <v>17783.830000000002</v>
      </c>
      <c r="BE74" s="1">
        <v>6655.52</v>
      </c>
      <c r="BF74">
        <v>3.3424999999999998</v>
      </c>
      <c r="BG74">
        <v>0.43049999999999999</v>
      </c>
      <c r="BH74">
        <v>0.20300000000000001</v>
      </c>
      <c r="BI74">
        <v>0.31109999999999999</v>
      </c>
      <c r="BJ74">
        <v>1.5599999999999999E-2</v>
      </c>
      <c r="BK74">
        <v>3.9899999999999998E-2</v>
      </c>
    </row>
    <row r="75" spans="1:63" x14ac:dyDescent="0.25">
      <c r="A75" t="s">
        <v>76</v>
      </c>
      <c r="B75">
        <v>45252</v>
      </c>
      <c r="C75">
        <v>157</v>
      </c>
      <c r="D75">
        <v>6.09</v>
      </c>
      <c r="E75">
        <v>956.44</v>
      </c>
      <c r="F75">
        <v>802.92</v>
      </c>
      <c r="G75">
        <v>4.4999999999999997E-3</v>
      </c>
      <c r="H75">
        <v>0</v>
      </c>
      <c r="I75">
        <v>0</v>
      </c>
      <c r="J75">
        <v>1.1999999999999999E-3</v>
      </c>
      <c r="K75">
        <v>1.17E-2</v>
      </c>
      <c r="L75">
        <v>0.97289999999999999</v>
      </c>
      <c r="M75">
        <v>9.7000000000000003E-3</v>
      </c>
      <c r="N75">
        <v>0.42059999999999997</v>
      </c>
      <c r="O75">
        <v>5.0000000000000001E-4</v>
      </c>
      <c r="P75">
        <v>0.15909999999999999</v>
      </c>
      <c r="Q75" s="1">
        <v>48285.5</v>
      </c>
      <c r="R75">
        <v>0.26790000000000003</v>
      </c>
      <c r="S75">
        <v>0.21429999999999999</v>
      </c>
      <c r="T75">
        <v>0.51790000000000003</v>
      </c>
      <c r="U75">
        <v>10</v>
      </c>
      <c r="V75" s="1">
        <v>63862</v>
      </c>
      <c r="W75">
        <v>90.61</v>
      </c>
      <c r="X75" s="1">
        <v>151951.79</v>
      </c>
      <c r="Y75">
        <v>0.64649999999999996</v>
      </c>
      <c r="Z75">
        <v>0.14580000000000001</v>
      </c>
      <c r="AA75">
        <v>0.2077</v>
      </c>
      <c r="AB75">
        <v>0.35349999999999998</v>
      </c>
      <c r="AC75">
        <v>151.94999999999999</v>
      </c>
      <c r="AD75" s="1">
        <v>5168.6400000000003</v>
      </c>
      <c r="AE75">
        <v>433.67</v>
      </c>
      <c r="AF75" s="1">
        <v>130668.13</v>
      </c>
      <c r="AG75">
        <v>211</v>
      </c>
      <c r="AH75" s="1">
        <v>30388</v>
      </c>
      <c r="AI75" s="1">
        <v>46465</v>
      </c>
      <c r="AJ75">
        <v>42.7</v>
      </c>
      <c r="AK75">
        <v>30.65</v>
      </c>
      <c r="AL75">
        <v>36.57</v>
      </c>
      <c r="AM75">
        <v>4.7</v>
      </c>
      <c r="AN75">
        <v>0</v>
      </c>
      <c r="AO75">
        <v>1.2078</v>
      </c>
      <c r="AP75" s="1">
        <v>1878.07</v>
      </c>
      <c r="AQ75" s="1">
        <v>2675.61</v>
      </c>
      <c r="AR75" s="1">
        <v>6744.6</v>
      </c>
      <c r="AS75">
        <v>547.38</v>
      </c>
      <c r="AT75">
        <v>333.42</v>
      </c>
      <c r="AU75" s="1">
        <v>12179.07</v>
      </c>
      <c r="AV75" s="1">
        <v>7954.92</v>
      </c>
      <c r="AW75">
        <v>0.53069999999999995</v>
      </c>
      <c r="AX75" s="1">
        <v>5057.3100000000004</v>
      </c>
      <c r="AY75">
        <v>0.33739999999999998</v>
      </c>
      <c r="AZ75" s="1">
        <v>1035.44</v>
      </c>
      <c r="BA75">
        <v>6.9099999999999995E-2</v>
      </c>
      <c r="BB75">
        <v>942.79</v>
      </c>
      <c r="BC75">
        <v>6.2899999999999998E-2</v>
      </c>
      <c r="BD75" s="1">
        <v>14990.47</v>
      </c>
      <c r="BE75" s="1">
        <v>5384.58</v>
      </c>
      <c r="BF75">
        <v>2.2229999999999999</v>
      </c>
      <c r="BG75" t="s">
        <v>631</v>
      </c>
      <c r="BH75" t="s">
        <v>631</v>
      </c>
      <c r="BI75" t="s">
        <v>631</v>
      </c>
      <c r="BJ75" t="s">
        <v>631</v>
      </c>
      <c r="BK75" t="s">
        <v>631</v>
      </c>
    </row>
    <row r="76" spans="1:63" x14ac:dyDescent="0.25">
      <c r="A76" t="s">
        <v>77</v>
      </c>
      <c r="B76">
        <v>43695</v>
      </c>
      <c r="C76">
        <v>77</v>
      </c>
      <c r="D76">
        <v>27.82</v>
      </c>
      <c r="E76" s="1">
        <v>2142.12</v>
      </c>
      <c r="F76" s="1">
        <v>1931.13</v>
      </c>
      <c r="G76">
        <v>2.5999999999999999E-3</v>
      </c>
      <c r="H76">
        <v>0</v>
      </c>
      <c r="I76">
        <v>1.6E-2</v>
      </c>
      <c r="J76">
        <v>0</v>
      </c>
      <c r="K76">
        <v>9.4000000000000004E-3</v>
      </c>
      <c r="L76">
        <v>0.93069999999999997</v>
      </c>
      <c r="M76">
        <v>4.1300000000000003E-2</v>
      </c>
      <c r="N76">
        <v>0.56669999999999998</v>
      </c>
      <c r="O76">
        <v>1.9E-3</v>
      </c>
      <c r="P76">
        <v>0.20069999999999999</v>
      </c>
      <c r="Q76" s="1">
        <v>52352.05</v>
      </c>
      <c r="R76">
        <v>0.20799999999999999</v>
      </c>
      <c r="S76">
        <v>0.2</v>
      </c>
      <c r="T76">
        <v>0.59199999999999997</v>
      </c>
      <c r="U76">
        <v>13.37</v>
      </c>
      <c r="V76" s="1">
        <v>70229.17</v>
      </c>
      <c r="W76">
        <v>155.25</v>
      </c>
      <c r="X76" s="1">
        <v>133316.24</v>
      </c>
      <c r="Y76">
        <v>0.67959999999999998</v>
      </c>
      <c r="Z76">
        <v>0.20480000000000001</v>
      </c>
      <c r="AA76">
        <v>0.1157</v>
      </c>
      <c r="AB76">
        <v>0.32040000000000002</v>
      </c>
      <c r="AC76">
        <v>133.32</v>
      </c>
      <c r="AD76" s="1">
        <v>3734.21</v>
      </c>
      <c r="AE76">
        <v>367.39</v>
      </c>
      <c r="AF76" s="1">
        <v>111148.28</v>
      </c>
      <c r="AG76">
        <v>133</v>
      </c>
      <c r="AH76" s="1">
        <v>27422</v>
      </c>
      <c r="AI76" s="1">
        <v>43935</v>
      </c>
      <c r="AJ76">
        <v>36.75</v>
      </c>
      <c r="AK76">
        <v>26.8</v>
      </c>
      <c r="AL76">
        <v>27.09</v>
      </c>
      <c r="AM76">
        <v>4.4000000000000004</v>
      </c>
      <c r="AN76">
        <v>0</v>
      </c>
      <c r="AO76">
        <v>0.87070000000000003</v>
      </c>
      <c r="AP76" s="1">
        <v>1547.86</v>
      </c>
      <c r="AQ76" s="1">
        <v>2070.02</v>
      </c>
      <c r="AR76" s="1">
        <v>6008.18</v>
      </c>
      <c r="AS76">
        <v>916.77</v>
      </c>
      <c r="AT76">
        <v>96.04</v>
      </c>
      <c r="AU76" s="1">
        <v>10638.85</v>
      </c>
      <c r="AV76" s="1">
        <v>7633.45</v>
      </c>
      <c r="AW76">
        <v>0.57130000000000003</v>
      </c>
      <c r="AX76" s="1">
        <v>3370.99</v>
      </c>
      <c r="AY76">
        <v>0.25230000000000002</v>
      </c>
      <c r="AZ76">
        <v>904.98</v>
      </c>
      <c r="BA76">
        <v>6.7699999999999996E-2</v>
      </c>
      <c r="BB76" s="1">
        <v>1451.09</v>
      </c>
      <c r="BC76">
        <v>0.1086</v>
      </c>
      <c r="BD76" s="1">
        <v>13360.51</v>
      </c>
      <c r="BE76" s="1">
        <v>5453.14</v>
      </c>
      <c r="BF76">
        <v>2.1362999999999999</v>
      </c>
      <c r="BG76">
        <v>0.49609999999999999</v>
      </c>
      <c r="BH76">
        <v>0.2321</v>
      </c>
      <c r="BI76">
        <v>0.2283</v>
      </c>
      <c r="BJ76">
        <v>3.0200000000000001E-2</v>
      </c>
      <c r="BK76">
        <v>1.3299999999999999E-2</v>
      </c>
    </row>
    <row r="77" spans="1:63" x14ac:dyDescent="0.25">
      <c r="A77" t="s">
        <v>78</v>
      </c>
      <c r="B77">
        <v>43703</v>
      </c>
      <c r="C77">
        <v>4</v>
      </c>
      <c r="D77">
        <v>338.77</v>
      </c>
      <c r="E77" s="1">
        <v>1355.09</v>
      </c>
      <c r="F77" s="1">
        <v>1061.82</v>
      </c>
      <c r="G77">
        <v>8.9999999999999998E-4</v>
      </c>
      <c r="H77">
        <v>8.9999999999999998E-4</v>
      </c>
      <c r="I77">
        <v>0.2681</v>
      </c>
      <c r="J77">
        <v>0</v>
      </c>
      <c r="K77">
        <v>0.32069999999999999</v>
      </c>
      <c r="L77">
        <v>0.33279999999999998</v>
      </c>
      <c r="M77">
        <v>7.6499999999999999E-2</v>
      </c>
      <c r="N77">
        <v>0.99770000000000003</v>
      </c>
      <c r="O77">
        <v>0.1051</v>
      </c>
      <c r="P77">
        <v>0.1414</v>
      </c>
      <c r="Q77" s="1">
        <v>54157.48</v>
      </c>
      <c r="R77">
        <v>0.3226</v>
      </c>
      <c r="S77">
        <v>0.129</v>
      </c>
      <c r="T77">
        <v>0.5484</v>
      </c>
      <c r="U77">
        <v>11.33</v>
      </c>
      <c r="V77" s="1">
        <v>71869.36</v>
      </c>
      <c r="W77">
        <v>115.02</v>
      </c>
      <c r="X77" s="1">
        <v>44932.41</v>
      </c>
      <c r="Y77">
        <v>0.81720000000000004</v>
      </c>
      <c r="Z77">
        <v>0.114</v>
      </c>
      <c r="AA77">
        <v>6.88E-2</v>
      </c>
      <c r="AB77">
        <v>0.18279999999999999</v>
      </c>
      <c r="AC77">
        <v>44.93</v>
      </c>
      <c r="AD77" s="1">
        <v>1887.81</v>
      </c>
      <c r="AE77">
        <v>428.52</v>
      </c>
      <c r="AF77" s="1">
        <v>40765.24</v>
      </c>
      <c r="AG77">
        <v>3</v>
      </c>
      <c r="AH77" s="1">
        <v>23237</v>
      </c>
      <c r="AI77" s="1">
        <v>39429</v>
      </c>
      <c r="AJ77">
        <v>42.2</v>
      </c>
      <c r="AK77">
        <v>42.12</v>
      </c>
      <c r="AL77">
        <v>41.16</v>
      </c>
      <c r="AM77">
        <v>4.7</v>
      </c>
      <c r="AN77">
        <v>0</v>
      </c>
      <c r="AO77">
        <v>1.0291999999999999</v>
      </c>
      <c r="AP77" s="1">
        <v>2237.8000000000002</v>
      </c>
      <c r="AQ77" s="1">
        <v>2865.48</v>
      </c>
      <c r="AR77" s="1">
        <v>9186.99</v>
      </c>
      <c r="AS77">
        <v>490.87</v>
      </c>
      <c r="AT77">
        <v>281.10000000000002</v>
      </c>
      <c r="AU77" s="1">
        <v>15062.3</v>
      </c>
      <c r="AV77" s="1">
        <v>15120.08</v>
      </c>
      <c r="AW77">
        <v>0.7702</v>
      </c>
      <c r="AX77" s="1">
        <v>1888.21</v>
      </c>
      <c r="AY77">
        <v>9.6199999999999994E-2</v>
      </c>
      <c r="AZ77">
        <v>541.66999999999996</v>
      </c>
      <c r="BA77">
        <v>2.76E-2</v>
      </c>
      <c r="BB77" s="1">
        <v>2080.5100000000002</v>
      </c>
      <c r="BC77">
        <v>0.106</v>
      </c>
      <c r="BD77" s="1">
        <v>19630.46</v>
      </c>
      <c r="BE77" s="1">
        <v>9816.76</v>
      </c>
      <c r="BF77">
        <v>6.1059000000000001</v>
      </c>
      <c r="BG77">
        <v>0.50380000000000003</v>
      </c>
      <c r="BH77">
        <v>0.2092</v>
      </c>
      <c r="BI77">
        <v>0.2495</v>
      </c>
      <c r="BJ77">
        <v>3.0700000000000002E-2</v>
      </c>
      <c r="BK77">
        <v>6.7999999999999996E-3</v>
      </c>
    </row>
    <row r="78" spans="1:63" x14ac:dyDescent="0.25">
      <c r="A78" t="s">
        <v>79</v>
      </c>
      <c r="B78">
        <v>46946</v>
      </c>
      <c r="C78">
        <v>32</v>
      </c>
      <c r="D78">
        <v>121.17</v>
      </c>
      <c r="E78" s="1">
        <v>3877.29</v>
      </c>
      <c r="F78" s="1">
        <v>3811.63</v>
      </c>
      <c r="G78">
        <v>2.63E-2</v>
      </c>
      <c r="H78">
        <v>0</v>
      </c>
      <c r="I78">
        <v>0.24879999999999999</v>
      </c>
      <c r="J78">
        <v>1.2999999999999999E-3</v>
      </c>
      <c r="K78">
        <v>4.6899999999999997E-2</v>
      </c>
      <c r="L78">
        <v>0.60670000000000002</v>
      </c>
      <c r="M78">
        <v>6.9900000000000004E-2</v>
      </c>
      <c r="N78">
        <v>0.34360000000000002</v>
      </c>
      <c r="O78">
        <v>2.9399999999999999E-2</v>
      </c>
      <c r="P78">
        <v>0.1386</v>
      </c>
      <c r="Q78" s="1">
        <v>59028.38</v>
      </c>
      <c r="R78">
        <v>0.2437</v>
      </c>
      <c r="S78">
        <v>0.1933</v>
      </c>
      <c r="T78">
        <v>0.56299999999999994</v>
      </c>
      <c r="U78">
        <v>25</v>
      </c>
      <c r="V78" s="1">
        <v>88500.51</v>
      </c>
      <c r="W78">
        <v>152.99</v>
      </c>
      <c r="X78" s="1">
        <v>127668.02</v>
      </c>
      <c r="Y78">
        <v>0.76890000000000003</v>
      </c>
      <c r="Z78">
        <v>0.1719</v>
      </c>
      <c r="AA78">
        <v>5.91E-2</v>
      </c>
      <c r="AB78">
        <v>0.2311</v>
      </c>
      <c r="AC78">
        <v>127.67</v>
      </c>
      <c r="AD78" s="1">
        <v>5090.21</v>
      </c>
      <c r="AE78">
        <v>639.13</v>
      </c>
      <c r="AF78" s="1">
        <v>120993.41</v>
      </c>
      <c r="AG78">
        <v>164</v>
      </c>
      <c r="AH78" s="1">
        <v>43022</v>
      </c>
      <c r="AI78" s="1">
        <v>65640</v>
      </c>
      <c r="AJ78">
        <v>67.430000000000007</v>
      </c>
      <c r="AK78">
        <v>37.49</v>
      </c>
      <c r="AL78">
        <v>41.04</v>
      </c>
      <c r="AM78">
        <v>5</v>
      </c>
      <c r="AN78" s="1">
        <v>1243.9000000000001</v>
      </c>
      <c r="AO78">
        <v>1.1776</v>
      </c>
      <c r="AP78" s="1">
        <v>1657.1</v>
      </c>
      <c r="AQ78" s="1">
        <v>2083.12</v>
      </c>
      <c r="AR78" s="1">
        <v>6176.2</v>
      </c>
      <c r="AS78">
        <v>627.74</v>
      </c>
      <c r="AT78">
        <v>194.38</v>
      </c>
      <c r="AU78" s="1">
        <v>10738.54</v>
      </c>
      <c r="AV78" s="1">
        <v>5809.21</v>
      </c>
      <c r="AW78">
        <v>0.42399999999999999</v>
      </c>
      <c r="AX78" s="1">
        <v>5772.97</v>
      </c>
      <c r="AY78">
        <v>0.4214</v>
      </c>
      <c r="AZ78" s="1">
        <v>1152.07</v>
      </c>
      <c r="BA78">
        <v>8.4099999999999994E-2</v>
      </c>
      <c r="BB78">
        <v>965.42</v>
      </c>
      <c r="BC78">
        <v>7.0499999999999993E-2</v>
      </c>
      <c r="BD78" s="1">
        <v>13699.67</v>
      </c>
      <c r="BE78" s="1">
        <v>4685.43</v>
      </c>
      <c r="BF78">
        <v>1.3405</v>
      </c>
      <c r="BG78">
        <v>0.57520000000000004</v>
      </c>
      <c r="BH78">
        <v>0.20899999999999999</v>
      </c>
      <c r="BI78">
        <v>0.1593</v>
      </c>
      <c r="BJ78">
        <v>4.6199999999999998E-2</v>
      </c>
      <c r="BK78">
        <v>1.0200000000000001E-2</v>
      </c>
    </row>
    <row r="79" spans="1:63" x14ac:dyDescent="0.25">
      <c r="A79" t="s">
        <v>80</v>
      </c>
      <c r="B79">
        <v>48314</v>
      </c>
      <c r="C79">
        <v>30</v>
      </c>
      <c r="D79">
        <v>92.79</v>
      </c>
      <c r="E79" s="1">
        <v>2783.77</v>
      </c>
      <c r="F79" s="1">
        <v>2563.7800000000002</v>
      </c>
      <c r="G79">
        <v>2.8400000000000002E-2</v>
      </c>
      <c r="H79">
        <v>4.0000000000000002E-4</v>
      </c>
      <c r="I79">
        <v>9.4000000000000004E-3</v>
      </c>
      <c r="J79">
        <v>1.6000000000000001E-3</v>
      </c>
      <c r="K79">
        <v>3.3000000000000002E-2</v>
      </c>
      <c r="L79">
        <v>0.90629999999999999</v>
      </c>
      <c r="M79">
        <v>2.1000000000000001E-2</v>
      </c>
      <c r="N79">
        <v>0.114</v>
      </c>
      <c r="O79">
        <v>1.9E-3</v>
      </c>
      <c r="P79">
        <v>0.1011</v>
      </c>
      <c r="Q79" s="1">
        <v>65687.539999999994</v>
      </c>
      <c r="R79">
        <v>0.1152</v>
      </c>
      <c r="S79">
        <v>0.1152</v>
      </c>
      <c r="T79">
        <v>0.76970000000000005</v>
      </c>
      <c r="U79">
        <v>14.33</v>
      </c>
      <c r="V79" s="1">
        <v>80528.05</v>
      </c>
      <c r="W79">
        <v>192.45</v>
      </c>
      <c r="X79" s="1">
        <v>225633.05</v>
      </c>
      <c r="Y79">
        <v>0.8548</v>
      </c>
      <c r="Z79">
        <v>0.12130000000000001</v>
      </c>
      <c r="AA79">
        <v>2.3800000000000002E-2</v>
      </c>
      <c r="AB79">
        <v>0.1452</v>
      </c>
      <c r="AC79">
        <v>225.63</v>
      </c>
      <c r="AD79" s="1">
        <v>8230.16</v>
      </c>
      <c r="AE79">
        <v>856.67</v>
      </c>
      <c r="AF79" s="1">
        <v>211696.56</v>
      </c>
      <c r="AG79">
        <v>510</v>
      </c>
      <c r="AH79" s="1">
        <v>43761</v>
      </c>
      <c r="AI79" s="1">
        <v>96178</v>
      </c>
      <c r="AJ79">
        <v>60.7</v>
      </c>
      <c r="AK79">
        <v>35.64</v>
      </c>
      <c r="AL79">
        <v>37.590000000000003</v>
      </c>
      <c r="AM79">
        <v>4.7</v>
      </c>
      <c r="AN79">
        <v>0</v>
      </c>
      <c r="AO79">
        <v>0.71599999999999997</v>
      </c>
      <c r="AP79" s="1">
        <v>1069.58</v>
      </c>
      <c r="AQ79" s="1">
        <v>2026.77</v>
      </c>
      <c r="AR79" s="1">
        <v>6401.27</v>
      </c>
      <c r="AS79">
        <v>550.23</v>
      </c>
      <c r="AT79">
        <v>282.86</v>
      </c>
      <c r="AU79" s="1">
        <v>10330.709999999999</v>
      </c>
      <c r="AV79" s="1">
        <v>3392.45</v>
      </c>
      <c r="AW79">
        <v>0.28549999999999998</v>
      </c>
      <c r="AX79" s="1">
        <v>7390.38</v>
      </c>
      <c r="AY79">
        <v>0.62190000000000001</v>
      </c>
      <c r="AZ79">
        <v>637.73</v>
      </c>
      <c r="BA79">
        <v>5.3699999999999998E-2</v>
      </c>
      <c r="BB79">
        <v>463.73</v>
      </c>
      <c r="BC79">
        <v>3.9E-2</v>
      </c>
      <c r="BD79" s="1">
        <v>11884.28</v>
      </c>
      <c r="BE79" s="1">
        <v>1285.77</v>
      </c>
      <c r="BF79">
        <v>0.1552</v>
      </c>
      <c r="BG79">
        <v>0.57769999999999999</v>
      </c>
      <c r="BH79">
        <v>0.2263</v>
      </c>
      <c r="BI79">
        <v>0.15390000000000001</v>
      </c>
      <c r="BJ79">
        <v>2.5499999999999998E-2</v>
      </c>
      <c r="BK79">
        <v>1.67E-2</v>
      </c>
    </row>
    <row r="80" spans="1:63" x14ac:dyDescent="0.25">
      <c r="A80" t="s">
        <v>81</v>
      </c>
      <c r="B80">
        <v>43711</v>
      </c>
      <c r="C80">
        <v>17</v>
      </c>
      <c r="D80">
        <v>583</v>
      </c>
      <c r="E80" s="1">
        <v>9910.99</v>
      </c>
      <c r="F80" s="1">
        <v>8402.19</v>
      </c>
      <c r="G80">
        <v>2.0999999999999999E-3</v>
      </c>
      <c r="H80">
        <v>1.5E-3</v>
      </c>
      <c r="I80">
        <v>0.36649999999999999</v>
      </c>
      <c r="J80">
        <v>1.9E-3</v>
      </c>
      <c r="K80">
        <v>6.3899999999999998E-2</v>
      </c>
      <c r="L80">
        <v>0.40450000000000003</v>
      </c>
      <c r="M80">
        <v>0.15939999999999999</v>
      </c>
      <c r="N80">
        <v>1</v>
      </c>
      <c r="O80">
        <v>2.4500000000000001E-2</v>
      </c>
      <c r="P80">
        <v>0.16450000000000001</v>
      </c>
      <c r="Q80" s="1">
        <v>63141.69</v>
      </c>
      <c r="R80">
        <v>0.35709999999999997</v>
      </c>
      <c r="S80">
        <v>0.1714</v>
      </c>
      <c r="T80">
        <v>0.47139999999999999</v>
      </c>
      <c r="U80">
        <v>106.63</v>
      </c>
      <c r="V80" s="1">
        <v>84652.89</v>
      </c>
      <c r="W80">
        <v>92.88</v>
      </c>
      <c r="X80" s="1">
        <v>65202.239999999998</v>
      </c>
      <c r="Y80">
        <v>0.55579999999999996</v>
      </c>
      <c r="Z80">
        <v>0.33379999999999999</v>
      </c>
      <c r="AA80">
        <v>0.1104</v>
      </c>
      <c r="AB80">
        <v>0.44419999999999998</v>
      </c>
      <c r="AC80">
        <v>65.2</v>
      </c>
      <c r="AD80" s="1">
        <v>3036.41</v>
      </c>
      <c r="AE80">
        <v>340.22</v>
      </c>
      <c r="AF80" s="1">
        <v>45152.51</v>
      </c>
      <c r="AG80">
        <v>5</v>
      </c>
      <c r="AH80" s="1">
        <v>21891</v>
      </c>
      <c r="AI80" s="1">
        <v>31735</v>
      </c>
      <c r="AJ80">
        <v>68</v>
      </c>
      <c r="AK80">
        <v>42.06</v>
      </c>
      <c r="AL80">
        <v>46.99</v>
      </c>
      <c r="AM80">
        <v>4.4000000000000004</v>
      </c>
      <c r="AN80">
        <v>0</v>
      </c>
      <c r="AO80">
        <v>1.2984</v>
      </c>
      <c r="AP80" s="1">
        <v>2394.6999999999998</v>
      </c>
      <c r="AQ80" s="1">
        <v>2928.06</v>
      </c>
      <c r="AR80" s="1">
        <v>8491.9699999999993</v>
      </c>
      <c r="AS80" s="1">
        <v>1336.39</v>
      </c>
      <c r="AT80">
        <v>579.16</v>
      </c>
      <c r="AU80" s="1">
        <v>15730.28</v>
      </c>
      <c r="AV80" s="1">
        <v>12618.09</v>
      </c>
      <c r="AW80">
        <v>0.69130000000000003</v>
      </c>
      <c r="AX80" s="1">
        <v>3121.63</v>
      </c>
      <c r="AY80">
        <v>0.17100000000000001</v>
      </c>
      <c r="AZ80">
        <v>347.04</v>
      </c>
      <c r="BA80">
        <v>1.9E-2</v>
      </c>
      <c r="BB80" s="1">
        <v>2167.16</v>
      </c>
      <c r="BC80">
        <v>0.1187</v>
      </c>
      <c r="BD80" s="1">
        <v>18253.919999999998</v>
      </c>
      <c r="BE80" s="1">
        <v>8447.98</v>
      </c>
      <c r="BF80">
        <v>7.2789999999999999</v>
      </c>
      <c r="BG80">
        <v>0.53569999999999995</v>
      </c>
      <c r="BH80">
        <v>0.21579999999999999</v>
      </c>
      <c r="BI80">
        <v>0.20710000000000001</v>
      </c>
      <c r="BJ80">
        <v>3.5499999999999997E-2</v>
      </c>
      <c r="BK80">
        <v>6.0000000000000001E-3</v>
      </c>
    </row>
    <row r="81" spans="1:63" x14ac:dyDescent="0.25">
      <c r="A81" t="s">
        <v>82</v>
      </c>
      <c r="B81">
        <v>49833</v>
      </c>
      <c r="C81">
        <v>36</v>
      </c>
      <c r="D81">
        <v>49.84</v>
      </c>
      <c r="E81" s="1">
        <v>1794.1</v>
      </c>
      <c r="F81" s="1">
        <v>1920.42</v>
      </c>
      <c r="G81">
        <v>4.1999999999999997E-3</v>
      </c>
      <c r="H81">
        <v>0</v>
      </c>
      <c r="I81">
        <v>9.8599999999999993E-2</v>
      </c>
      <c r="J81">
        <v>1.1999999999999999E-3</v>
      </c>
      <c r="K81">
        <v>1.32E-2</v>
      </c>
      <c r="L81">
        <v>0.80159999999999998</v>
      </c>
      <c r="M81">
        <v>8.1199999999999994E-2</v>
      </c>
      <c r="N81">
        <v>0.81200000000000006</v>
      </c>
      <c r="O81">
        <v>2.0999999999999999E-3</v>
      </c>
      <c r="P81">
        <v>0.16350000000000001</v>
      </c>
      <c r="Q81" s="1">
        <v>66459.91</v>
      </c>
      <c r="R81">
        <v>0.1429</v>
      </c>
      <c r="S81">
        <v>0.19550000000000001</v>
      </c>
      <c r="T81">
        <v>0.66169999999999995</v>
      </c>
      <c r="U81">
        <v>16</v>
      </c>
      <c r="V81" s="1">
        <v>95851.69</v>
      </c>
      <c r="W81">
        <v>111.96</v>
      </c>
      <c r="X81" s="1">
        <v>217674.54</v>
      </c>
      <c r="Y81">
        <v>0.46889999999999998</v>
      </c>
      <c r="Z81">
        <v>0.19270000000000001</v>
      </c>
      <c r="AA81">
        <v>0.33839999999999998</v>
      </c>
      <c r="AB81">
        <v>0.53110000000000002</v>
      </c>
      <c r="AC81">
        <v>217.67</v>
      </c>
      <c r="AD81" s="1">
        <v>7254.58</v>
      </c>
      <c r="AE81">
        <v>496.81</v>
      </c>
      <c r="AF81" s="1">
        <v>171195.03</v>
      </c>
      <c r="AG81">
        <v>404</v>
      </c>
      <c r="AH81" s="1">
        <v>30377</v>
      </c>
      <c r="AI81" s="1">
        <v>44999</v>
      </c>
      <c r="AJ81">
        <v>48.2</v>
      </c>
      <c r="AK81">
        <v>24.21</v>
      </c>
      <c r="AL81">
        <v>29.39</v>
      </c>
      <c r="AM81">
        <v>5.2</v>
      </c>
      <c r="AN81">
        <v>0</v>
      </c>
      <c r="AO81">
        <v>0.73670000000000002</v>
      </c>
      <c r="AP81" s="1">
        <v>1904.47</v>
      </c>
      <c r="AQ81" s="1">
        <v>2107.5300000000002</v>
      </c>
      <c r="AR81" s="1">
        <v>7989.68</v>
      </c>
      <c r="AS81">
        <v>689.04</v>
      </c>
      <c r="AT81">
        <v>653.29999999999995</v>
      </c>
      <c r="AU81" s="1">
        <v>13344.03</v>
      </c>
      <c r="AV81" s="1">
        <v>6524.19</v>
      </c>
      <c r="AW81">
        <v>0.38179999999999997</v>
      </c>
      <c r="AX81" s="1">
        <v>6410.4</v>
      </c>
      <c r="AY81">
        <v>0.37519999999999998</v>
      </c>
      <c r="AZ81" s="1">
        <v>2791.49</v>
      </c>
      <c r="BA81">
        <v>0.16339999999999999</v>
      </c>
      <c r="BB81" s="1">
        <v>1361.36</v>
      </c>
      <c r="BC81">
        <v>7.9699999999999993E-2</v>
      </c>
      <c r="BD81" s="1">
        <v>17087.439999999999</v>
      </c>
      <c r="BE81" s="1">
        <v>5183.6899999999996</v>
      </c>
      <c r="BF81">
        <v>1.7809999999999999</v>
      </c>
      <c r="BG81">
        <v>0.57799999999999996</v>
      </c>
      <c r="BH81">
        <v>0.2029</v>
      </c>
      <c r="BI81">
        <v>0.15559999999999999</v>
      </c>
      <c r="BJ81">
        <v>4.0300000000000002E-2</v>
      </c>
      <c r="BK81">
        <v>2.3199999999999998E-2</v>
      </c>
    </row>
    <row r="82" spans="1:63" x14ac:dyDescent="0.25">
      <c r="A82" t="s">
        <v>83</v>
      </c>
      <c r="B82">
        <v>47175</v>
      </c>
      <c r="C82">
        <v>79</v>
      </c>
      <c r="D82">
        <v>12.36</v>
      </c>
      <c r="E82">
        <v>976.08</v>
      </c>
      <c r="F82">
        <v>867.34</v>
      </c>
      <c r="G82">
        <v>4.5999999999999999E-3</v>
      </c>
      <c r="H82">
        <v>1.1999999999999999E-3</v>
      </c>
      <c r="I82">
        <v>8.8999999999999999E-3</v>
      </c>
      <c r="J82">
        <v>0</v>
      </c>
      <c r="K82">
        <v>3.5000000000000001E-3</v>
      </c>
      <c r="L82">
        <v>0.95499999999999996</v>
      </c>
      <c r="M82">
        <v>2.69E-2</v>
      </c>
      <c r="N82">
        <v>0.42920000000000003</v>
      </c>
      <c r="O82">
        <v>2.8199999999999999E-2</v>
      </c>
      <c r="P82">
        <v>0.1653</v>
      </c>
      <c r="Q82" s="1">
        <v>57466.11</v>
      </c>
      <c r="R82">
        <v>6.7599999999999993E-2</v>
      </c>
      <c r="S82">
        <v>0.33779999999999999</v>
      </c>
      <c r="T82">
        <v>0.59460000000000002</v>
      </c>
      <c r="U82">
        <v>11.37</v>
      </c>
      <c r="V82" s="1">
        <v>72092.789999999994</v>
      </c>
      <c r="W82">
        <v>84.61</v>
      </c>
      <c r="X82" s="1">
        <v>321993.26</v>
      </c>
      <c r="Y82">
        <v>0.73870000000000002</v>
      </c>
      <c r="Z82">
        <v>0.20910000000000001</v>
      </c>
      <c r="AA82">
        <v>5.2200000000000003E-2</v>
      </c>
      <c r="AB82">
        <v>0.26129999999999998</v>
      </c>
      <c r="AC82">
        <v>321.99</v>
      </c>
      <c r="AD82" s="1">
        <v>10238.86</v>
      </c>
      <c r="AE82">
        <v>904.3</v>
      </c>
      <c r="AF82" s="1">
        <v>290141.46000000002</v>
      </c>
      <c r="AG82">
        <v>585</v>
      </c>
      <c r="AH82" s="1">
        <v>20141</v>
      </c>
      <c r="AI82" s="1">
        <v>48958</v>
      </c>
      <c r="AJ82">
        <v>58.1</v>
      </c>
      <c r="AK82">
        <v>28.54</v>
      </c>
      <c r="AL82">
        <v>36.75</v>
      </c>
      <c r="AM82">
        <v>3.5</v>
      </c>
      <c r="AN82">
        <v>0</v>
      </c>
      <c r="AO82">
        <v>1.7546999999999999</v>
      </c>
      <c r="AP82" s="1">
        <v>1923.43</v>
      </c>
      <c r="AQ82" s="1">
        <v>3542.25</v>
      </c>
      <c r="AR82" s="1">
        <v>7311.37</v>
      </c>
      <c r="AS82">
        <v>863.33</v>
      </c>
      <c r="AT82">
        <v>463.24</v>
      </c>
      <c r="AU82" s="1">
        <v>14103.7</v>
      </c>
      <c r="AV82" s="1">
        <v>5365.91</v>
      </c>
      <c r="AW82">
        <v>0.28739999999999999</v>
      </c>
      <c r="AX82" s="1">
        <v>10000.469999999999</v>
      </c>
      <c r="AY82">
        <v>0.53559999999999997</v>
      </c>
      <c r="AZ82" s="1">
        <v>1669.05</v>
      </c>
      <c r="BA82">
        <v>8.9399999999999993E-2</v>
      </c>
      <c r="BB82" s="1">
        <v>1636.54</v>
      </c>
      <c r="BC82">
        <v>8.7599999999999997E-2</v>
      </c>
      <c r="BD82" s="1">
        <v>18671.98</v>
      </c>
      <c r="BE82" s="1">
        <v>1860.18</v>
      </c>
      <c r="BF82">
        <v>0.42530000000000001</v>
      </c>
      <c r="BG82">
        <v>0.44169999999999998</v>
      </c>
      <c r="BH82">
        <v>0.22869999999999999</v>
      </c>
      <c r="BI82">
        <v>0.28510000000000002</v>
      </c>
      <c r="BJ82">
        <v>2.1399999999999999E-2</v>
      </c>
      <c r="BK82">
        <v>2.3099999999999999E-2</v>
      </c>
    </row>
    <row r="83" spans="1:63" x14ac:dyDescent="0.25">
      <c r="A83" t="s">
        <v>84</v>
      </c>
      <c r="B83">
        <v>48793</v>
      </c>
      <c r="C83">
        <v>71</v>
      </c>
      <c r="D83">
        <v>14.87</v>
      </c>
      <c r="E83" s="1">
        <v>1055.5</v>
      </c>
      <c r="F83" s="1">
        <v>1051.5</v>
      </c>
      <c r="G83">
        <v>1E-3</v>
      </c>
      <c r="H83">
        <v>0</v>
      </c>
      <c r="I83">
        <v>2.8999999999999998E-3</v>
      </c>
      <c r="J83">
        <v>1.9E-3</v>
      </c>
      <c r="K83">
        <v>9.9000000000000008E-3</v>
      </c>
      <c r="L83">
        <v>0.95650000000000002</v>
      </c>
      <c r="M83">
        <v>2.7799999999999998E-2</v>
      </c>
      <c r="N83">
        <v>0.45290000000000002</v>
      </c>
      <c r="O83">
        <v>1.9E-3</v>
      </c>
      <c r="P83">
        <v>0.19359999999999999</v>
      </c>
      <c r="Q83" s="1">
        <v>55832.160000000003</v>
      </c>
      <c r="R83">
        <v>0.35210000000000002</v>
      </c>
      <c r="S83">
        <v>8.4500000000000006E-2</v>
      </c>
      <c r="T83">
        <v>0.56340000000000001</v>
      </c>
      <c r="U83">
        <v>6.75</v>
      </c>
      <c r="V83" s="1">
        <v>83209.11</v>
      </c>
      <c r="W83">
        <v>153.72999999999999</v>
      </c>
      <c r="X83" s="1">
        <v>137517.67000000001</v>
      </c>
      <c r="Y83">
        <v>0.8639</v>
      </c>
      <c r="Z83">
        <v>8.3000000000000004E-2</v>
      </c>
      <c r="AA83">
        <v>5.3100000000000001E-2</v>
      </c>
      <c r="AB83">
        <v>0.1361</v>
      </c>
      <c r="AC83">
        <v>137.52000000000001</v>
      </c>
      <c r="AD83" s="1">
        <v>3145.78</v>
      </c>
      <c r="AE83">
        <v>375.15</v>
      </c>
      <c r="AF83" s="1">
        <v>130603.33</v>
      </c>
      <c r="AG83">
        <v>210</v>
      </c>
      <c r="AH83" s="1">
        <v>34139</v>
      </c>
      <c r="AI83" s="1">
        <v>48364</v>
      </c>
      <c r="AJ83">
        <v>30.5</v>
      </c>
      <c r="AK83">
        <v>22.29</v>
      </c>
      <c r="AL83">
        <v>24.13</v>
      </c>
      <c r="AM83">
        <v>4.3</v>
      </c>
      <c r="AN83">
        <v>925.65</v>
      </c>
      <c r="AO83">
        <v>1.2522</v>
      </c>
      <c r="AP83" s="1">
        <v>1601.21</v>
      </c>
      <c r="AQ83" s="1">
        <v>2898.04</v>
      </c>
      <c r="AR83" s="1">
        <v>6248.81</v>
      </c>
      <c r="AS83">
        <v>264.11</v>
      </c>
      <c r="AT83">
        <v>534.59</v>
      </c>
      <c r="AU83" s="1">
        <v>11546.74</v>
      </c>
      <c r="AV83" s="1">
        <v>7159.83</v>
      </c>
      <c r="AW83">
        <v>0.53290000000000004</v>
      </c>
      <c r="AX83" s="1">
        <v>3441.16</v>
      </c>
      <c r="AY83">
        <v>0.25609999999999999</v>
      </c>
      <c r="AZ83" s="1">
        <v>1576.98</v>
      </c>
      <c r="BA83">
        <v>0.1174</v>
      </c>
      <c r="BB83" s="1">
        <v>1257.44</v>
      </c>
      <c r="BC83">
        <v>9.3600000000000003E-2</v>
      </c>
      <c r="BD83" s="1">
        <v>13435.41</v>
      </c>
      <c r="BE83" s="1">
        <v>6398.97</v>
      </c>
      <c r="BF83">
        <v>2.4521000000000002</v>
      </c>
      <c r="BG83">
        <v>0.48380000000000001</v>
      </c>
      <c r="BH83">
        <v>0.21540000000000001</v>
      </c>
      <c r="BI83">
        <v>0.24909999999999999</v>
      </c>
      <c r="BJ83">
        <v>2.8000000000000001E-2</v>
      </c>
      <c r="BK83">
        <v>2.3699999999999999E-2</v>
      </c>
    </row>
    <row r="84" spans="1:63" x14ac:dyDescent="0.25">
      <c r="A84" t="s">
        <v>85</v>
      </c>
      <c r="B84">
        <v>45260</v>
      </c>
      <c r="C84">
        <v>50</v>
      </c>
      <c r="D84">
        <v>16.2</v>
      </c>
      <c r="E84">
        <v>810.12</v>
      </c>
      <c r="F84">
        <v>842.64</v>
      </c>
      <c r="G84">
        <v>1.09E-2</v>
      </c>
      <c r="H84">
        <v>0</v>
      </c>
      <c r="I84">
        <v>2.3999999999999998E-3</v>
      </c>
      <c r="J84">
        <v>1.1999999999999999E-3</v>
      </c>
      <c r="K84">
        <v>2.0899999999999998E-2</v>
      </c>
      <c r="L84">
        <v>0.94389999999999996</v>
      </c>
      <c r="M84">
        <v>2.07E-2</v>
      </c>
      <c r="N84">
        <v>0.30520000000000003</v>
      </c>
      <c r="O84">
        <v>0</v>
      </c>
      <c r="P84">
        <v>0.14069999999999999</v>
      </c>
      <c r="Q84" s="1">
        <v>59077.120000000003</v>
      </c>
      <c r="R84">
        <v>0.15</v>
      </c>
      <c r="S84">
        <v>0.1167</v>
      </c>
      <c r="T84">
        <v>0.73329999999999995</v>
      </c>
      <c r="U84">
        <v>10.199999999999999</v>
      </c>
      <c r="V84" s="1">
        <v>74374</v>
      </c>
      <c r="W84">
        <v>79.34</v>
      </c>
      <c r="X84" s="1">
        <v>127684.94</v>
      </c>
      <c r="Y84">
        <v>0.84850000000000003</v>
      </c>
      <c r="Z84">
        <v>0.11459999999999999</v>
      </c>
      <c r="AA84">
        <v>3.6900000000000002E-2</v>
      </c>
      <c r="AB84">
        <v>0.1515</v>
      </c>
      <c r="AC84">
        <v>127.68</v>
      </c>
      <c r="AD84" s="1">
        <v>2854.8</v>
      </c>
      <c r="AE84">
        <v>420.72</v>
      </c>
      <c r="AF84" s="1">
        <v>122123.3</v>
      </c>
      <c r="AG84">
        <v>169</v>
      </c>
      <c r="AH84" s="1">
        <v>35831</v>
      </c>
      <c r="AI84" s="1">
        <v>51740</v>
      </c>
      <c r="AJ84">
        <v>49.9</v>
      </c>
      <c r="AK84">
        <v>20.16</v>
      </c>
      <c r="AL84">
        <v>29.79</v>
      </c>
      <c r="AM84">
        <v>5</v>
      </c>
      <c r="AN84" s="1">
        <v>1603.42</v>
      </c>
      <c r="AO84">
        <v>1.0457000000000001</v>
      </c>
      <c r="AP84" s="1">
        <v>1486.35</v>
      </c>
      <c r="AQ84" s="1">
        <v>1829.5</v>
      </c>
      <c r="AR84" s="1">
        <v>7006.3</v>
      </c>
      <c r="AS84">
        <v>311.77</v>
      </c>
      <c r="AT84">
        <v>656.22</v>
      </c>
      <c r="AU84" s="1">
        <v>11290.12</v>
      </c>
      <c r="AV84" s="1">
        <v>7277.56</v>
      </c>
      <c r="AW84">
        <v>0.54079999999999995</v>
      </c>
      <c r="AX84" s="1">
        <v>4023.27</v>
      </c>
      <c r="AY84">
        <v>0.29899999999999999</v>
      </c>
      <c r="AZ84" s="1">
        <v>1579.86</v>
      </c>
      <c r="BA84">
        <v>0.1174</v>
      </c>
      <c r="BB84">
        <v>575.36</v>
      </c>
      <c r="BC84">
        <v>4.2799999999999998E-2</v>
      </c>
      <c r="BD84" s="1">
        <v>13456.05</v>
      </c>
      <c r="BE84" s="1">
        <v>6034.37</v>
      </c>
      <c r="BF84">
        <v>1.9648000000000001</v>
      </c>
      <c r="BG84">
        <v>0.52559999999999996</v>
      </c>
      <c r="BH84">
        <v>0.23300000000000001</v>
      </c>
      <c r="BI84">
        <v>0.1973</v>
      </c>
      <c r="BJ84">
        <v>3.0200000000000001E-2</v>
      </c>
      <c r="BK84">
        <v>1.3899999999999999E-2</v>
      </c>
    </row>
    <row r="85" spans="1:63" x14ac:dyDescent="0.25">
      <c r="A85" t="s">
        <v>86</v>
      </c>
      <c r="B85">
        <v>50419</v>
      </c>
      <c r="C85">
        <v>11</v>
      </c>
      <c r="D85">
        <v>138.88999999999999</v>
      </c>
      <c r="E85" s="1">
        <v>1527.77</v>
      </c>
      <c r="F85" s="1">
        <v>1530.87</v>
      </c>
      <c r="G85">
        <v>4.5999999999999999E-3</v>
      </c>
      <c r="H85">
        <v>0</v>
      </c>
      <c r="I85">
        <v>3.5999999999999999E-3</v>
      </c>
      <c r="J85">
        <v>0</v>
      </c>
      <c r="K85">
        <v>2.23E-2</v>
      </c>
      <c r="L85">
        <v>0.94650000000000001</v>
      </c>
      <c r="M85">
        <v>2.3E-2</v>
      </c>
      <c r="N85">
        <v>0.31740000000000002</v>
      </c>
      <c r="O85">
        <v>2.0000000000000001E-4</v>
      </c>
      <c r="P85">
        <v>0.1043</v>
      </c>
      <c r="Q85" s="1">
        <v>61246.239999999998</v>
      </c>
      <c r="R85">
        <v>0.1875</v>
      </c>
      <c r="S85">
        <v>0.13389999999999999</v>
      </c>
      <c r="T85">
        <v>0.67859999999999998</v>
      </c>
      <c r="U85">
        <v>9.33</v>
      </c>
      <c r="V85" s="1">
        <v>81720.679999999993</v>
      </c>
      <c r="W85">
        <v>160.5</v>
      </c>
      <c r="X85" s="1">
        <v>118232.86</v>
      </c>
      <c r="Y85">
        <v>0.81469999999999998</v>
      </c>
      <c r="Z85">
        <v>7.85E-2</v>
      </c>
      <c r="AA85">
        <v>0.1067</v>
      </c>
      <c r="AB85">
        <v>0.18529999999999999</v>
      </c>
      <c r="AC85">
        <v>118.23</v>
      </c>
      <c r="AD85" s="1">
        <v>3886.52</v>
      </c>
      <c r="AE85">
        <v>498.73</v>
      </c>
      <c r="AF85" s="1">
        <v>110283.94</v>
      </c>
      <c r="AG85">
        <v>130</v>
      </c>
      <c r="AH85" s="1">
        <v>35159</v>
      </c>
      <c r="AI85" s="1">
        <v>49865</v>
      </c>
      <c r="AJ85">
        <v>50.04</v>
      </c>
      <c r="AK85">
        <v>29.13</v>
      </c>
      <c r="AL85">
        <v>48.37</v>
      </c>
      <c r="AM85">
        <v>5.81</v>
      </c>
      <c r="AN85" s="1">
        <v>1524.86</v>
      </c>
      <c r="AO85">
        <v>1.2431000000000001</v>
      </c>
      <c r="AP85" s="1">
        <v>2075.48</v>
      </c>
      <c r="AQ85" s="1">
        <v>1972.35</v>
      </c>
      <c r="AR85" s="1">
        <v>7043.82</v>
      </c>
      <c r="AS85">
        <v>709.98</v>
      </c>
      <c r="AT85">
        <v>262.62</v>
      </c>
      <c r="AU85" s="1">
        <v>12064.24</v>
      </c>
      <c r="AV85" s="1">
        <v>6284.23</v>
      </c>
      <c r="AW85">
        <v>0.47710000000000002</v>
      </c>
      <c r="AX85" s="1">
        <v>4731.7</v>
      </c>
      <c r="AY85">
        <v>0.35920000000000002</v>
      </c>
      <c r="AZ85" s="1">
        <v>1481.06</v>
      </c>
      <c r="BA85">
        <v>0.1124</v>
      </c>
      <c r="BB85">
        <v>674.65</v>
      </c>
      <c r="BC85">
        <v>5.1200000000000002E-2</v>
      </c>
      <c r="BD85" s="1">
        <v>13171.64</v>
      </c>
      <c r="BE85" s="1">
        <v>5811.82</v>
      </c>
      <c r="BF85">
        <v>1.8566</v>
      </c>
      <c r="BG85">
        <v>0.54069999999999996</v>
      </c>
      <c r="BH85">
        <v>0.26240000000000002</v>
      </c>
      <c r="BI85">
        <v>0.154</v>
      </c>
      <c r="BJ85">
        <v>2.87E-2</v>
      </c>
      <c r="BK85">
        <v>1.4200000000000001E-2</v>
      </c>
    </row>
    <row r="86" spans="1:63" x14ac:dyDescent="0.25">
      <c r="A86" t="s">
        <v>87</v>
      </c>
      <c r="B86">
        <v>45278</v>
      </c>
      <c r="C86">
        <v>289</v>
      </c>
      <c r="D86">
        <v>7.09</v>
      </c>
      <c r="E86" s="1">
        <v>2047.92</v>
      </c>
      <c r="F86" s="1">
        <v>1881.61</v>
      </c>
      <c r="G86">
        <v>1.6000000000000001E-3</v>
      </c>
      <c r="H86">
        <v>5.0000000000000001E-4</v>
      </c>
      <c r="I86">
        <v>2.2000000000000001E-3</v>
      </c>
      <c r="J86">
        <v>2.7000000000000001E-3</v>
      </c>
      <c r="K86">
        <v>1.5800000000000002E-2</v>
      </c>
      <c r="L86">
        <v>0.96140000000000003</v>
      </c>
      <c r="M86">
        <v>1.5800000000000002E-2</v>
      </c>
      <c r="N86">
        <v>0.44180000000000003</v>
      </c>
      <c r="O86">
        <v>6.1999999999999998E-3</v>
      </c>
      <c r="P86">
        <v>0.17499999999999999</v>
      </c>
      <c r="Q86" s="1">
        <v>58626.51</v>
      </c>
      <c r="R86">
        <v>0.1429</v>
      </c>
      <c r="S86">
        <v>0.22689999999999999</v>
      </c>
      <c r="T86">
        <v>0.63029999999999997</v>
      </c>
      <c r="U86">
        <v>22.5</v>
      </c>
      <c r="V86" s="1">
        <v>55089.91</v>
      </c>
      <c r="W86">
        <v>86.99</v>
      </c>
      <c r="X86" s="1">
        <v>302404.5</v>
      </c>
      <c r="Y86">
        <v>0.49149999999999999</v>
      </c>
      <c r="Z86">
        <v>0.23810000000000001</v>
      </c>
      <c r="AA86">
        <v>0.27039999999999997</v>
      </c>
      <c r="AB86">
        <v>0.50849999999999995</v>
      </c>
      <c r="AC86">
        <v>302.39999999999998</v>
      </c>
      <c r="AD86" s="1">
        <v>7595.15</v>
      </c>
      <c r="AE86">
        <v>429.6</v>
      </c>
      <c r="AF86" s="1">
        <v>265694.40000000002</v>
      </c>
      <c r="AG86">
        <v>573</v>
      </c>
      <c r="AH86" s="1">
        <v>30870</v>
      </c>
      <c r="AI86" s="1">
        <v>51563</v>
      </c>
      <c r="AJ86">
        <v>32.200000000000003</v>
      </c>
      <c r="AK86">
        <v>22.25</v>
      </c>
      <c r="AL86">
        <v>22.99</v>
      </c>
      <c r="AM86">
        <v>4</v>
      </c>
      <c r="AN86">
        <v>0</v>
      </c>
      <c r="AO86">
        <v>0.92710000000000004</v>
      </c>
      <c r="AP86" s="1">
        <v>1410.24</v>
      </c>
      <c r="AQ86" s="1">
        <v>2224.17</v>
      </c>
      <c r="AR86" s="1">
        <v>6540.44</v>
      </c>
      <c r="AS86">
        <v>864.5</v>
      </c>
      <c r="AT86">
        <v>249.7</v>
      </c>
      <c r="AU86" s="1">
        <v>11289.03</v>
      </c>
      <c r="AV86" s="1">
        <v>6441.51</v>
      </c>
      <c r="AW86">
        <v>0.41370000000000001</v>
      </c>
      <c r="AX86" s="1">
        <v>7199.81</v>
      </c>
      <c r="AY86">
        <v>0.46239999999999998</v>
      </c>
      <c r="AZ86">
        <v>986.89</v>
      </c>
      <c r="BA86">
        <v>6.3399999999999998E-2</v>
      </c>
      <c r="BB86">
        <v>943.26</v>
      </c>
      <c r="BC86">
        <v>6.0600000000000001E-2</v>
      </c>
      <c r="BD86" s="1">
        <v>15571.48</v>
      </c>
      <c r="BE86" s="1">
        <v>5144.8100000000004</v>
      </c>
      <c r="BF86">
        <v>1.5235000000000001</v>
      </c>
      <c r="BG86">
        <v>0.54410000000000003</v>
      </c>
      <c r="BH86">
        <v>0.21160000000000001</v>
      </c>
      <c r="BI86">
        <v>0.18870000000000001</v>
      </c>
      <c r="BJ86">
        <v>3.5799999999999998E-2</v>
      </c>
      <c r="BK86">
        <v>1.9800000000000002E-2</v>
      </c>
    </row>
    <row r="87" spans="1:63" x14ac:dyDescent="0.25">
      <c r="A87" t="s">
        <v>88</v>
      </c>
      <c r="B87">
        <v>47258</v>
      </c>
      <c r="C87">
        <v>49</v>
      </c>
      <c r="D87">
        <v>11.79</v>
      </c>
      <c r="E87">
        <v>577.84</v>
      </c>
      <c r="F87">
        <v>605.79</v>
      </c>
      <c r="G87">
        <v>2.1899999999999999E-2</v>
      </c>
      <c r="H87">
        <v>0</v>
      </c>
      <c r="I87">
        <v>2.0500000000000001E-2</v>
      </c>
      <c r="J87">
        <v>0</v>
      </c>
      <c r="K87">
        <v>2.9100000000000001E-2</v>
      </c>
      <c r="L87">
        <v>0.87860000000000005</v>
      </c>
      <c r="M87">
        <v>0.05</v>
      </c>
      <c r="N87">
        <v>0.20680000000000001</v>
      </c>
      <c r="O87">
        <v>6.1999999999999998E-3</v>
      </c>
      <c r="P87">
        <v>0.1246</v>
      </c>
      <c r="Q87" s="1">
        <v>55925.79</v>
      </c>
      <c r="R87">
        <v>0.434</v>
      </c>
      <c r="S87">
        <v>0.16980000000000001</v>
      </c>
      <c r="T87">
        <v>0.3962</v>
      </c>
      <c r="U87">
        <v>7.8</v>
      </c>
      <c r="V87" s="1">
        <v>79456.67</v>
      </c>
      <c r="W87">
        <v>70.959999999999994</v>
      </c>
      <c r="X87" s="1">
        <v>187183.91</v>
      </c>
      <c r="Y87">
        <v>0.88629999999999998</v>
      </c>
      <c r="Z87">
        <v>5.1400000000000001E-2</v>
      </c>
      <c r="AA87">
        <v>6.2399999999999997E-2</v>
      </c>
      <c r="AB87">
        <v>0.1137</v>
      </c>
      <c r="AC87">
        <v>187.18</v>
      </c>
      <c r="AD87" s="1">
        <v>4767.5200000000004</v>
      </c>
      <c r="AE87">
        <v>682.87</v>
      </c>
      <c r="AF87" s="1">
        <v>173575.73</v>
      </c>
      <c r="AG87">
        <v>412</v>
      </c>
      <c r="AH87" s="1">
        <v>34588</v>
      </c>
      <c r="AI87" s="1">
        <v>57900</v>
      </c>
      <c r="AJ87">
        <v>34.409999999999997</v>
      </c>
      <c r="AK87">
        <v>24.88</v>
      </c>
      <c r="AL87">
        <v>24.76</v>
      </c>
      <c r="AM87">
        <v>4.4000000000000004</v>
      </c>
      <c r="AN87" s="1">
        <v>1803.37</v>
      </c>
      <c r="AO87">
        <v>1.4574</v>
      </c>
      <c r="AP87" s="1">
        <v>1590.05</v>
      </c>
      <c r="AQ87" s="1">
        <v>2061.44</v>
      </c>
      <c r="AR87" s="1">
        <v>6275.83</v>
      </c>
      <c r="AS87">
        <v>431.09</v>
      </c>
      <c r="AT87">
        <v>527.97</v>
      </c>
      <c r="AU87" s="1">
        <v>10886.45</v>
      </c>
      <c r="AV87" s="1">
        <v>4971.8599999999997</v>
      </c>
      <c r="AW87">
        <v>0.38419999999999999</v>
      </c>
      <c r="AX87" s="1">
        <v>5474.19</v>
      </c>
      <c r="AY87">
        <v>0.42299999999999999</v>
      </c>
      <c r="AZ87" s="1">
        <v>1990.05</v>
      </c>
      <c r="BA87">
        <v>0.15379999999999999</v>
      </c>
      <c r="BB87">
        <v>504.99</v>
      </c>
      <c r="BC87">
        <v>3.9E-2</v>
      </c>
      <c r="BD87" s="1">
        <v>12941.1</v>
      </c>
      <c r="BE87" s="1">
        <v>5277.12</v>
      </c>
      <c r="BF87">
        <v>1.2984</v>
      </c>
      <c r="BG87">
        <v>0.57150000000000001</v>
      </c>
      <c r="BH87">
        <v>0.1898</v>
      </c>
      <c r="BI87">
        <v>0.18690000000000001</v>
      </c>
      <c r="BJ87">
        <v>4.3900000000000002E-2</v>
      </c>
      <c r="BK87">
        <v>7.9000000000000008E-3</v>
      </c>
    </row>
    <row r="88" spans="1:63" x14ac:dyDescent="0.25">
      <c r="A88" t="s">
        <v>89</v>
      </c>
      <c r="B88">
        <v>43729</v>
      </c>
      <c r="C88">
        <v>146</v>
      </c>
      <c r="D88">
        <v>19.14</v>
      </c>
      <c r="E88" s="1">
        <v>2795.11</v>
      </c>
      <c r="F88" s="1">
        <v>2667.43</v>
      </c>
      <c r="G88">
        <v>9.9000000000000008E-3</v>
      </c>
      <c r="H88">
        <v>4.9200000000000001E-2</v>
      </c>
      <c r="I88">
        <v>9.1000000000000004E-3</v>
      </c>
      <c r="J88">
        <v>2.2000000000000001E-3</v>
      </c>
      <c r="K88">
        <v>3.3799999999999997E-2</v>
      </c>
      <c r="L88">
        <v>0.8649</v>
      </c>
      <c r="M88">
        <v>3.1E-2</v>
      </c>
      <c r="N88">
        <v>0.4118</v>
      </c>
      <c r="O88">
        <v>3.6900000000000002E-2</v>
      </c>
      <c r="P88">
        <v>0.17949999999999999</v>
      </c>
      <c r="Q88" s="1">
        <v>58687.96</v>
      </c>
      <c r="R88">
        <v>0.14799999999999999</v>
      </c>
      <c r="S88">
        <v>0.15820000000000001</v>
      </c>
      <c r="T88">
        <v>0.69389999999999996</v>
      </c>
      <c r="U88">
        <v>28.99</v>
      </c>
      <c r="V88" s="1">
        <v>71581.06</v>
      </c>
      <c r="W88">
        <v>96.33</v>
      </c>
      <c r="X88" s="1">
        <v>156851.84</v>
      </c>
      <c r="Y88">
        <v>0.84730000000000005</v>
      </c>
      <c r="Z88">
        <v>0.1235</v>
      </c>
      <c r="AA88">
        <v>2.92E-2</v>
      </c>
      <c r="AB88">
        <v>0.1527</v>
      </c>
      <c r="AC88">
        <v>156.85</v>
      </c>
      <c r="AD88" s="1">
        <v>5023.8</v>
      </c>
      <c r="AE88">
        <v>670</v>
      </c>
      <c r="AF88" s="1">
        <v>153088.84</v>
      </c>
      <c r="AG88">
        <v>329</v>
      </c>
      <c r="AH88" s="1">
        <v>32962</v>
      </c>
      <c r="AI88" s="1">
        <v>52586</v>
      </c>
      <c r="AJ88">
        <v>34.950000000000003</v>
      </c>
      <c r="AK88">
        <v>31.94</v>
      </c>
      <c r="AL88">
        <v>31.92</v>
      </c>
      <c r="AM88">
        <v>4.7</v>
      </c>
      <c r="AN88">
        <v>998.09</v>
      </c>
      <c r="AO88">
        <v>1.4367000000000001</v>
      </c>
      <c r="AP88" s="1">
        <v>1522.4</v>
      </c>
      <c r="AQ88" s="1">
        <v>2084.73</v>
      </c>
      <c r="AR88" s="1">
        <v>7868.07</v>
      </c>
      <c r="AS88">
        <v>817.87</v>
      </c>
      <c r="AT88">
        <v>367.38</v>
      </c>
      <c r="AU88" s="1">
        <v>12660.47</v>
      </c>
      <c r="AV88" s="1">
        <v>5583.59</v>
      </c>
      <c r="AW88">
        <v>0.4123</v>
      </c>
      <c r="AX88" s="1">
        <v>5688.29</v>
      </c>
      <c r="AY88">
        <v>0.42</v>
      </c>
      <c r="AZ88" s="1">
        <v>1037.5</v>
      </c>
      <c r="BA88">
        <v>7.6600000000000001E-2</v>
      </c>
      <c r="BB88" s="1">
        <v>1233.58</v>
      </c>
      <c r="BC88">
        <v>9.11E-2</v>
      </c>
      <c r="BD88" s="1">
        <v>13542.97</v>
      </c>
      <c r="BE88" s="1">
        <v>3527.94</v>
      </c>
      <c r="BF88">
        <v>1.0584</v>
      </c>
      <c r="BG88">
        <v>0.52259999999999995</v>
      </c>
      <c r="BH88">
        <v>0.2336</v>
      </c>
      <c r="BI88">
        <v>0.1943</v>
      </c>
      <c r="BJ88">
        <v>3.1600000000000003E-2</v>
      </c>
      <c r="BK88">
        <v>1.7899999999999999E-2</v>
      </c>
    </row>
    <row r="89" spans="1:63" x14ac:dyDescent="0.25">
      <c r="A89" t="s">
        <v>90</v>
      </c>
      <c r="B89">
        <v>47829</v>
      </c>
      <c r="C89">
        <v>64</v>
      </c>
      <c r="D89">
        <v>17.73</v>
      </c>
      <c r="E89" s="1">
        <v>1134.54</v>
      </c>
      <c r="F89" s="1">
        <v>1086.05</v>
      </c>
      <c r="G89">
        <v>5.1000000000000004E-3</v>
      </c>
      <c r="H89">
        <v>0</v>
      </c>
      <c r="I89">
        <v>3.7000000000000002E-3</v>
      </c>
      <c r="J89">
        <v>0</v>
      </c>
      <c r="K89">
        <v>1.2800000000000001E-2</v>
      </c>
      <c r="L89">
        <v>0.92459999999999998</v>
      </c>
      <c r="M89">
        <v>5.3900000000000003E-2</v>
      </c>
      <c r="N89">
        <v>0.2215</v>
      </c>
      <c r="O89">
        <v>2.9999999999999997E-4</v>
      </c>
      <c r="P89">
        <v>9.4799999999999995E-2</v>
      </c>
      <c r="Q89" s="1">
        <v>53513.69</v>
      </c>
      <c r="R89">
        <v>0.25679999999999997</v>
      </c>
      <c r="S89">
        <v>0.31080000000000002</v>
      </c>
      <c r="T89">
        <v>0.43240000000000001</v>
      </c>
      <c r="U89">
        <v>6</v>
      </c>
      <c r="V89" s="1">
        <v>88043</v>
      </c>
      <c r="W89">
        <v>181.42</v>
      </c>
      <c r="X89" s="1">
        <v>142572.39000000001</v>
      </c>
      <c r="Y89">
        <v>0.91600000000000004</v>
      </c>
      <c r="Z89">
        <v>5.0700000000000002E-2</v>
      </c>
      <c r="AA89">
        <v>3.3399999999999999E-2</v>
      </c>
      <c r="AB89">
        <v>8.4000000000000005E-2</v>
      </c>
      <c r="AC89">
        <v>142.57</v>
      </c>
      <c r="AD89" s="1">
        <v>3259.13</v>
      </c>
      <c r="AE89">
        <v>393.59</v>
      </c>
      <c r="AF89" s="1">
        <v>143091.15</v>
      </c>
      <c r="AG89">
        <v>272</v>
      </c>
      <c r="AH89" s="1">
        <v>39657</v>
      </c>
      <c r="AI89" s="1">
        <v>59711</v>
      </c>
      <c r="AJ89">
        <v>39</v>
      </c>
      <c r="AK89">
        <v>22.13</v>
      </c>
      <c r="AL89">
        <v>25.37</v>
      </c>
      <c r="AM89">
        <v>4.4000000000000004</v>
      </c>
      <c r="AN89" s="1">
        <v>1236.94</v>
      </c>
      <c r="AO89">
        <v>1.0881000000000001</v>
      </c>
      <c r="AP89" s="1">
        <v>1362.17</v>
      </c>
      <c r="AQ89" s="1">
        <v>2228.79</v>
      </c>
      <c r="AR89" s="1">
        <v>6000.35</v>
      </c>
      <c r="AS89">
        <v>570.66</v>
      </c>
      <c r="AT89">
        <v>387.89</v>
      </c>
      <c r="AU89" s="1">
        <v>10549.85</v>
      </c>
      <c r="AV89" s="1">
        <v>5973.45</v>
      </c>
      <c r="AW89">
        <v>0.51049999999999995</v>
      </c>
      <c r="AX89" s="1">
        <v>4078.82</v>
      </c>
      <c r="AY89">
        <v>0.34860000000000002</v>
      </c>
      <c r="AZ89" s="1">
        <v>1040.1600000000001</v>
      </c>
      <c r="BA89">
        <v>8.8900000000000007E-2</v>
      </c>
      <c r="BB89">
        <v>608.28</v>
      </c>
      <c r="BC89">
        <v>5.1999999999999998E-2</v>
      </c>
      <c r="BD89" s="1">
        <v>11700.7</v>
      </c>
      <c r="BE89" s="1">
        <v>5011.79</v>
      </c>
      <c r="BF89">
        <v>1.4126000000000001</v>
      </c>
      <c r="BG89">
        <v>0.50729999999999997</v>
      </c>
      <c r="BH89">
        <v>0.25069999999999998</v>
      </c>
      <c r="BI89">
        <v>0.14879999999999999</v>
      </c>
      <c r="BJ89">
        <v>3.6700000000000003E-2</v>
      </c>
      <c r="BK89">
        <v>5.6599999999999998E-2</v>
      </c>
    </row>
    <row r="90" spans="1:63" x14ac:dyDescent="0.25">
      <c r="A90" t="s">
        <v>91</v>
      </c>
      <c r="B90">
        <v>43737</v>
      </c>
      <c r="C90">
        <v>31</v>
      </c>
      <c r="D90">
        <v>255.87</v>
      </c>
      <c r="E90" s="1">
        <v>7931.86</v>
      </c>
      <c r="F90" s="1">
        <v>8011.54</v>
      </c>
      <c r="G90">
        <v>9.9099999999999994E-2</v>
      </c>
      <c r="H90">
        <v>1E-3</v>
      </c>
      <c r="I90">
        <v>7.5899999999999995E-2</v>
      </c>
      <c r="J90">
        <v>8.9999999999999998E-4</v>
      </c>
      <c r="K90">
        <v>2.64E-2</v>
      </c>
      <c r="L90">
        <v>0.75070000000000003</v>
      </c>
      <c r="M90">
        <v>4.5999999999999999E-2</v>
      </c>
      <c r="N90">
        <v>0.15379999999999999</v>
      </c>
      <c r="O90">
        <v>2.3800000000000002E-2</v>
      </c>
      <c r="P90">
        <v>0.1336</v>
      </c>
      <c r="Q90" s="1">
        <v>74582.03</v>
      </c>
      <c r="R90">
        <v>0.22589999999999999</v>
      </c>
      <c r="S90">
        <v>0.15759999999999999</v>
      </c>
      <c r="T90">
        <v>0.61650000000000005</v>
      </c>
      <c r="U90">
        <v>37.5</v>
      </c>
      <c r="V90" s="1">
        <v>116184.19</v>
      </c>
      <c r="W90">
        <v>211.28</v>
      </c>
      <c r="X90" s="1">
        <v>236634.48</v>
      </c>
      <c r="Y90">
        <v>0.80569999999999997</v>
      </c>
      <c r="Z90">
        <v>0.17299999999999999</v>
      </c>
      <c r="AA90">
        <v>2.12E-2</v>
      </c>
      <c r="AB90">
        <v>0.1943</v>
      </c>
      <c r="AC90">
        <v>236.63</v>
      </c>
      <c r="AD90" s="1">
        <v>10127.02</v>
      </c>
      <c r="AE90" s="1">
        <v>1168.1600000000001</v>
      </c>
      <c r="AF90" s="1">
        <v>231556.88</v>
      </c>
      <c r="AG90">
        <v>537</v>
      </c>
      <c r="AH90" s="1">
        <v>48902</v>
      </c>
      <c r="AI90" s="1">
        <v>98573</v>
      </c>
      <c r="AJ90">
        <v>73.290000000000006</v>
      </c>
      <c r="AK90">
        <v>41.55</v>
      </c>
      <c r="AL90">
        <v>44.84</v>
      </c>
      <c r="AM90">
        <v>5.25</v>
      </c>
      <c r="AN90">
        <v>0</v>
      </c>
      <c r="AO90">
        <v>0.65280000000000005</v>
      </c>
      <c r="AP90" s="1">
        <v>1651.37</v>
      </c>
      <c r="AQ90" s="1">
        <v>2300.27</v>
      </c>
      <c r="AR90" s="1">
        <v>8240.02</v>
      </c>
      <c r="AS90" s="1">
        <v>1504.28</v>
      </c>
      <c r="AT90">
        <v>256.44</v>
      </c>
      <c r="AU90" s="1">
        <v>13952.36</v>
      </c>
      <c r="AV90" s="1">
        <v>2821.38</v>
      </c>
      <c r="AW90">
        <v>0.2142</v>
      </c>
      <c r="AX90" s="1">
        <v>8727.99</v>
      </c>
      <c r="AY90">
        <v>0.66269999999999996</v>
      </c>
      <c r="AZ90" s="1">
        <v>1153.9100000000001</v>
      </c>
      <c r="BA90">
        <v>8.7599999999999997E-2</v>
      </c>
      <c r="BB90">
        <v>467.4</v>
      </c>
      <c r="BC90">
        <v>3.5499999999999997E-2</v>
      </c>
      <c r="BD90" s="1">
        <v>13170.67</v>
      </c>
      <c r="BE90" s="1">
        <v>1499.37</v>
      </c>
      <c r="BF90">
        <v>0.15690000000000001</v>
      </c>
      <c r="BG90">
        <v>0.60940000000000005</v>
      </c>
      <c r="BH90">
        <v>0.30980000000000002</v>
      </c>
      <c r="BI90">
        <v>5.0500000000000003E-2</v>
      </c>
      <c r="BJ90">
        <v>1.9099999999999999E-2</v>
      </c>
      <c r="BK90">
        <v>1.11E-2</v>
      </c>
    </row>
    <row r="91" spans="1:63" x14ac:dyDescent="0.25">
      <c r="A91" t="s">
        <v>92</v>
      </c>
      <c r="B91">
        <v>46714</v>
      </c>
      <c r="C91">
        <v>161</v>
      </c>
      <c r="D91">
        <v>6.59</v>
      </c>
      <c r="E91" s="1">
        <v>1060.82</v>
      </c>
      <c r="F91">
        <v>950.55</v>
      </c>
      <c r="G91">
        <v>4.1999999999999997E-3</v>
      </c>
      <c r="H91">
        <v>0</v>
      </c>
      <c r="I91">
        <v>4.1999999999999997E-3</v>
      </c>
      <c r="J91">
        <v>0</v>
      </c>
      <c r="K91">
        <v>6.2300000000000001E-2</v>
      </c>
      <c r="L91">
        <v>0.89959999999999996</v>
      </c>
      <c r="M91">
        <v>2.9600000000000001E-2</v>
      </c>
      <c r="N91">
        <v>0.32729999999999998</v>
      </c>
      <c r="O91">
        <v>8.5000000000000006E-3</v>
      </c>
      <c r="P91">
        <v>0.14549999999999999</v>
      </c>
      <c r="Q91" s="1">
        <v>59491.1</v>
      </c>
      <c r="R91">
        <v>0.20730000000000001</v>
      </c>
      <c r="S91">
        <v>0.1341</v>
      </c>
      <c r="T91">
        <v>0.65849999999999997</v>
      </c>
      <c r="U91">
        <v>10</v>
      </c>
      <c r="V91" s="1">
        <v>60644.2</v>
      </c>
      <c r="W91">
        <v>100.74</v>
      </c>
      <c r="X91" s="1">
        <v>160225.99</v>
      </c>
      <c r="Y91">
        <v>0.90359999999999996</v>
      </c>
      <c r="Z91">
        <v>1.89E-2</v>
      </c>
      <c r="AA91">
        <v>7.7499999999999999E-2</v>
      </c>
      <c r="AB91">
        <v>9.64E-2</v>
      </c>
      <c r="AC91">
        <v>160.22999999999999</v>
      </c>
      <c r="AD91" s="1">
        <v>4281.37</v>
      </c>
      <c r="AE91">
        <v>502.37</v>
      </c>
      <c r="AF91" s="1">
        <v>159311.32999999999</v>
      </c>
      <c r="AG91">
        <v>363</v>
      </c>
      <c r="AH91" s="1">
        <v>33012</v>
      </c>
      <c r="AI91" s="1">
        <v>48364</v>
      </c>
      <c r="AJ91">
        <v>27.6</v>
      </c>
      <c r="AK91">
        <v>26.64</v>
      </c>
      <c r="AL91">
        <v>27.03</v>
      </c>
      <c r="AM91">
        <v>4.8</v>
      </c>
      <c r="AN91">
        <v>948.6</v>
      </c>
      <c r="AO91">
        <v>1.8009999999999999</v>
      </c>
      <c r="AP91" s="1">
        <v>1837.84</v>
      </c>
      <c r="AQ91" s="1">
        <v>2168.2399999999998</v>
      </c>
      <c r="AR91" s="1">
        <v>7451.04</v>
      </c>
      <c r="AS91">
        <v>540.03</v>
      </c>
      <c r="AT91">
        <v>175.58</v>
      </c>
      <c r="AU91" s="1">
        <v>12172.72</v>
      </c>
      <c r="AV91" s="1">
        <v>7749.78</v>
      </c>
      <c r="AW91">
        <v>0.52569999999999995</v>
      </c>
      <c r="AX91" s="1">
        <v>4793.9799999999996</v>
      </c>
      <c r="AY91">
        <v>0.32519999999999999</v>
      </c>
      <c r="AZ91" s="1">
        <v>1359.09</v>
      </c>
      <c r="BA91">
        <v>9.2200000000000004E-2</v>
      </c>
      <c r="BB91">
        <v>839.65</v>
      </c>
      <c r="BC91">
        <v>5.7000000000000002E-2</v>
      </c>
      <c r="BD91" s="1">
        <v>14742.5</v>
      </c>
      <c r="BE91" s="1">
        <v>5862.03</v>
      </c>
      <c r="BF91">
        <v>2.3693</v>
      </c>
      <c r="BG91">
        <v>0.54510000000000003</v>
      </c>
      <c r="BH91">
        <v>0.23319999999999999</v>
      </c>
      <c r="BI91">
        <v>0.1666</v>
      </c>
      <c r="BJ91">
        <v>3.5799999999999998E-2</v>
      </c>
      <c r="BK91">
        <v>1.9300000000000001E-2</v>
      </c>
    </row>
    <row r="92" spans="1:63" x14ac:dyDescent="0.25">
      <c r="A92" t="s">
        <v>93</v>
      </c>
      <c r="B92">
        <v>45286</v>
      </c>
      <c r="C92">
        <v>12</v>
      </c>
      <c r="D92">
        <v>150.65</v>
      </c>
      <c r="E92" s="1">
        <v>1807.75</v>
      </c>
      <c r="F92" s="1">
        <v>1852.47</v>
      </c>
      <c r="G92">
        <v>1.34E-2</v>
      </c>
      <c r="H92">
        <v>5.0000000000000001E-4</v>
      </c>
      <c r="I92">
        <v>1.6500000000000001E-2</v>
      </c>
      <c r="J92">
        <v>0</v>
      </c>
      <c r="K92">
        <v>2.7300000000000001E-2</v>
      </c>
      <c r="L92">
        <v>0.9254</v>
      </c>
      <c r="M92">
        <v>1.6799999999999999E-2</v>
      </c>
      <c r="N92">
        <v>3.7900000000000003E-2</v>
      </c>
      <c r="O92">
        <v>1.0699999999999999E-2</v>
      </c>
      <c r="P92">
        <v>0.1057</v>
      </c>
      <c r="Q92" s="1">
        <v>69795.72</v>
      </c>
      <c r="R92">
        <v>0.14369999999999999</v>
      </c>
      <c r="S92">
        <v>0.16170000000000001</v>
      </c>
      <c r="T92">
        <v>0.6946</v>
      </c>
      <c r="U92">
        <v>16.5</v>
      </c>
      <c r="V92" s="1">
        <v>72750.42</v>
      </c>
      <c r="W92">
        <v>109.56</v>
      </c>
      <c r="X92" s="1">
        <v>307019.53000000003</v>
      </c>
      <c r="Y92">
        <v>0.91679999999999995</v>
      </c>
      <c r="Z92">
        <v>6.6100000000000006E-2</v>
      </c>
      <c r="AA92">
        <v>1.7000000000000001E-2</v>
      </c>
      <c r="AB92">
        <v>8.3199999999999996E-2</v>
      </c>
      <c r="AC92">
        <v>307.02</v>
      </c>
      <c r="AD92" s="1">
        <v>16273.11</v>
      </c>
      <c r="AE92" s="1">
        <v>1885.67</v>
      </c>
      <c r="AF92" s="1">
        <v>306836.19</v>
      </c>
      <c r="AG92">
        <v>590</v>
      </c>
      <c r="AH92" s="1">
        <v>64221</v>
      </c>
      <c r="AI92" s="1">
        <v>197282</v>
      </c>
      <c r="AJ92">
        <v>115.95</v>
      </c>
      <c r="AK92">
        <v>51.23</v>
      </c>
      <c r="AL92">
        <v>61.35</v>
      </c>
      <c r="AM92">
        <v>4.5</v>
      </c>
      <c r="AN92">
        <v>0</v>
      </c>
      <c r="AO92">
        <v>0.63049999999999995</v>
      </c>
      <c r="AP92" s="1">
        <v>2337.9</v>
      </c>
      <c r="AQ92" s="1">
        <v>2649.61</v>
      </c>
      <c r="AR92" s="1">
        <v>9707.58</v>
      </c>
      <c r="AS92">
        <v>976.46</v>
      </c>
      <c r="AT92">
        <v>58.48</v>
      </c>
      <c r="AU92" s="1">
        <v>15730.07</v>
      </c>
      <c r="AV92" s="1">
        <v>2843.31</v>
      </c>
      <c r="AW92">
        <v>0.15959999999999999</v>
      </c>
      <c r="AX92" s="1">
        <v>13340.11</v>
      </c>
      <c r="AY92">
        <v>0.74870000000000003</v>
      </c>
      <c r="AZ92" s="1">
        <v>1412.47</v>
      </c>
      <c r="BA92">
        <v>7.9299999999999995E-2</v>
      </c>
      <c r="BB92">
        <v>221.95</v>
      </c>
      <c r="BC92">
        <v>1.2500000000000001E-2</v>
      </c>
      <c r="BD92" s="1">
        <v>17817.830000000002</v>
      </c>
      <c r="BE92" s="1">
        <v>1003.94</v>
      </c>
      <c r="BF92">
        <v>5.6000000000000001E-2</v>
      </c>
      <c r="BG92">
        <v>0.59550000000000003</v>
      </c>
      <c r="BH92">
        <v>0.2203</v>
      </c>
      <c r="BI92">
        <v>0.14000000000000001</v>
      </c>
      <c r="BJ92">
        <v>2.5899999999999999E-2</v>
      </c>
      <c r="BK92">
        <v>1.8200000000000001E-2</v>
      </c>
    </row>
    <row r="93" spans="1:63" x14ac:dyDescent="0.25">
      <c r="A93" t="s">
        <v>94</v>
      </c>
      <c r="B93">
        <v>50138</v>
      </c>
      <c r="C93">
        <v>26</v>
      </c>
      <c r="D93">
        <v>53.84</v>
      </c>
      <c r="E93" s="1">
        <v>1399.75</v>
      </c>
      <c r="F93" s="1">
        <v>1323.2</v>
      </c>
      <c r="G93">
        <v>4.8999999999999998E-3</v>
      </c>
      <c r="H93">
        <v>0</v>
      </c>
      <c r="I93">
        <v>2.5999999999999999E-3</v>
      </c>
      <c r="J93">
        <v>8.0000000000000004E-4</v>
      </c>
      <c r="K93">
        <v>1.4800000000000001E-2</v>
      </c>
      <c r="L93">
        <v>0.9446</v>
      </c>
      <c r="M93">
        <v>3.2399999999999998E-2</v>
      </c>
      <c r="N93">
        <v>0.29730000000000001</v>
      </c>
      <c r="O93">
        <v>7.0000000000000001E-3</v>
      </c>
      <c r="P93">
        <v>0.11070000000000001</v>
      </c>
      <c r="Q93" s="1">
        <v>62314.25</v>
      </c>
      <c r="R93">
        <v>0.26729999999999998</v>
      </c>
      <c r="S93">
        <v>0.16830000000000001</v>
      </c>
      <c r="T93">
        <v>0.56440000000000001</v>
      </c>
      <c r="U93">
        <v>12.18</v>
      </c>
      <c r="V93" s="1">
        <v>75806.53</v>
      </c>
      <c r="W93">
        <v>110.77</v>
      </c>
      <c r="X93" s="1">
        <v>123781.35</v>
      </c>
      <c r="Y93">
        <v>0.86229999999999996</v>
      </c>
      <c r="Z93">
        <v>0.11219999999999999</v>
      </c>
      <c r="AA93">
        <v>2.5499999999999998E-2</v>
      </c>
      <c r="AB93">
        <v>0.13769999999999999</v>
      </c>
      <c r="AC93">
        <v>123.78</v>
      </c>
      <c r="AD93" s="1">
        <v>5133.34</v>
      </c>
      <c r="AE93">
        <v>758.94</v>
      </c>
      <c r="AF93" s="1">
        <v>123135.85</v>
      </c>
      <c r="AG93">
        <v>178</v>
      </c>
      <c r="AH93" s="1">
        <v>34966</v>
      </c>
      <c r="AI93" s="1">
        <v>50283</v>
      </c>
      <c r="AJ93">
        <v>49.55</v>
      </c>
      <c r="AK93">
        <v>40.61</v>
      </c>
      <c r="AL93">
        <v>46.27</v>
      </c>
      <c r="AM93">
        <v>5.7</v>
      </c>
      <c r="AN93">
        <v>0</v>
      </c>
      <c r="AO93">
        <v>1.1097999999999999</v>
      </c>
      <c r="AP93" s="1">
        <v>1628.76</v>
      </c>
      <c r="AQ93" s="1">
        <v>2543.36</v>
      </c>
      <c r="AR93" s="1">
        <v>6472.24</v>
      </c>
      <c r="AS93">
        <v>899.56</v>
      </c>
      <c r="AT93">
        <v>143.85</v>
      </c>
      <c r="AU93" s="1">
        <v>11687.77</v>
      </c>
      <c r="AV93" s="1">
        <v>6467.77</v>
      </c>
      <c r="AW93">
        <v>0.53359999999999996</v>
      </c>
      <c r="AX93" s="1">
        <v>4383.05</v>
      </c>
      <c r="AY93">
        <v>0.36159999999999998</v>
      </c>
      <c r="AZ93">
        <v>698.1</v>
      </c>
      <c r="BA93">
        <v>5.7599999999999998E-2</v>
      </c>
      <c r="BB93">
        <v>571.04</v>
      </c>
      <c r="BC93">
        <v>4.7100000000000003E-2</v>
      </c>
      <c r="BD93" s="1">
        <v>12119.96</v>
      </c>
      <c r="BE93" s="1">
        <v>4539.9399999999996</v>
      </c>
      <c r="BF93">
        <v>1.3953</v>
      </c>
      <c r="BG93">
        <v>0.51749999999999996</v>
      </c>
      <c r="BH93">
        <v>0.22539999999999999</v>
      </c>
      <c r="BI93">
        <v>0.2152</v>
      </c>
      <c r="BJ93">
        <v>3.09E-2</v>
      </c>
      <c r="BK93">
        <v>1.0999999999999999E-2</v>
      </c>
    </row>
    <row r="94" spans="1:63" x14ac:dyDescent="0.25">
      <c r="A94" t="s">
        <v>95</v>
      </c>
      <c r="B94">
        <v>47183</v>
      </c>
      <c r="C94">
        <v>75</v>
      </c>
      <c r="D94">
        <v>37.71</v>
      </c>
      <c r="E94" s="1">
        <v>2827.92</v>
      </c>
      <c r="F94" s="1">
        <v>2744.95</v>
      </c>
      <c r="G94">
        <v>7.7000000000000002E-3</v>
      </c>
      <c r="H94">
        <v>0</v>
      </c>
      <c r="I94">
        <v>7.1000000000000004E-3</v>
      </c>
      <c r="J94">
        <v>2.3999999999999998E-3</v>
      </c>
      <c r="K94">
        <v>3.3000000000000002E-2</v>
      </c>
      <c r="L94">
        <v>0.92569999999999997</v>
      </c>
      <c r="M94">
        <v>2.4E-2</v>
      </c>
      <c r="N94">
        <v>0.1527</v>
      </c>
      <c r="O94">
        <v>6.8999999999999999E-3</v>
      </c>
      <c r="P94">
        <v>0.1019</v>
      </c>
      <c r="Q94" s="1">
        <v>65613.87</v>
      </c>
      <c r="R94">
        <v>9.9400000000000002E-2</v>
      </c>
      <c r="S94">
        <v>0.1988</v>
      </c>
      <c r="T94">
        <v>0.70179999999999998</v>
      </c>
      <c r="U94">
        <v>15.3</v>
      </c>
      <c r="V94" s="1">
        <v>95436.85</v>
      </c>
      <c r="W94">
        <v>183.32</v>
      </c>
      <c r="X94" s="1">
        <v>241766.17</v>
      </c>
      <c r="Y94">
        <v>0.8387</v>
      </c>
      <c r="Z94">
        <v>0.12039999999999999</v>
      </c>
      <c r="AA94">
        <v>4.1000000000000002E-2</v>
      </c>
      <c r="AB94">
        <v>0.1613</v>
      </c>
      <c r="AC94">
        <v>241.77</v>
      </c>
      <c r="AD94" s="1">
        <v>10411.049999999999</v>
      </c>
      <c r="AE94">
        <v>935.62</v>
      </c>
      <c r="AF94" s="1">
        <v>236413.23</v>
      </c>
      <c r="AG94">
        <v>548</v>
      </c>
      <c r="AH94" s="1">
        <v>41525</v>
      </c>
      <c r="AI94" s="1">
        <v>81969</v>
      </c>
      <c r="AJ94">
        <v>80.180000000000007</v>
      </c>
      <c r="AK94">
        <v>40.22</v>
      </c>
      <c r="AL94">
        <v>50.26</v>
      </c>
      <c r="AM94">
        <v>4.5</v>
      </c>
      <c r="AN94">
        <v>0</v>
      </c>
      <c r="AO94">
        <v>0.91910000000000003</v>
      </c>
      <c r="AP94" s="1">
        <v>1506.31</v>
      </c>
      <c r="AQ94" s="1">
        <v>2099.9299999999998</v>
      </c>
      <c r="AR94" s="1">
        <v>6898.94</v>
      </c>
      <c r="AS94">
        <v>825.65</v>
      </c>
      <c r="AT94">
        <v>420.17</v>
      </c>
      <c r="AU94" s="1">
        <v>11751</v>
      </c>
      <c r="AV94" s="1">
        <v>3228.25</v>
      </c>
      <c r="AW94">
        <v>0.2341</v>
      </c>
      <c r="AX94" s="1">
        <v>8820.93</v>
      </c>
      <c r="AY94">
        <v>0.63980000000000004</v>
      </c>
      <c r="AZ94" s="1">
        <v>1043.0899999999999</v>
      </c>
      <c r="BA94">
        <v>7.5700000000000003E-2</v>
      </c>
      <c r="BB94">
        <v>695.39</v>
      </c>
      <c r="BC94">
        <v>5.04E-2</v>
      </c>
      <c r="BD94" s="1">
        <v>13787.66</v>
      </c>
      <c r="BE94" s="1">
        <v>1707</v>
      </c>
      <c r="BF94">
        <v>0.2233</v>
      </c>
      <c r="BG94">
        <v>0.57540000000000002</v>
      </c>
      <c r="BH94">
        <v>0.249</v>
      </c>
      <c r="BI94">
        <v>0.1338</v>
      </c>
      <c r="BJ94">
        <v>2.4799999999999999E-2</v>
      </c>
      <c r="BK94">
        <v>1.7000000000000001E-2</v>
      </c>
    </row>
    <row r="95" spans="1:63" x14ac:dyDescent="0.25">
      <c r="A95" t="s">
        <v>96</v>
      </c>
      <c r="B95">
        <v>45294</v>
      </c>
      <c r="C95">
        <v>31</v>
      </c>
      <c r="D95">
        <v>40.89</v>
      </c>
      <c r="E95" s="1">
        <v>1267.6500000000001</v>
      </c>
      <c r="F95" s="1">
        <v>1287.99</v>
      </c>
      <c r="G95">
        <v>2E-3</v>
      </c>
      <c r="H95">
        <v>0</v>
      </c>
      <c r="I95">
        <v>7.0000000000000001E-3</v>
      </c>
      <c r="J95">
        <v>8.0000000000000004E-4</v>
      </c>
      <c r="K95">
        <v>8.8000000000000005E-3</v>
      </c>
      <c r="L95">
        <v>0.95350000000000001</v>
      </c>
      <c r="M95">
        <v>2.7900000000000001E-2</v>
      </c>
      <c r="N95">
        <v>0.47860000000000003</v>
      </c>
      <c r="O95">
        <v>8.0000000000000004E-4</v>
      </c>
      <c r="P95">
        <v>0.1482</v>
      </c>
      <c r="Q95" s="1">
        <v>54142.62</v>
      </c>
      <c r="R95">
        <v>0.09</v>
      </c>
      <c r="S95">
        <v>0.14000000000000001</v>
      </c>
      <c r="T95">
        <v>0.77</v>
      </c>
      <c r="U95">
        <v>11.2</v>
      </c>
      <c r="V95" s="1">
        <v>72380.45</v>
      </c>
      <c r="W95">
        <v>105.28</v>
      </c>
      <c r="X95" s="1">
        <v>136451.35</v>
      </c>
      <c r="Y95">
        <v>0.64590000000000003</v>
      </c>
      <c r="Z95">
        <v>4.19E-2</v>
      </c>
      <c r="AA95">
        <v>0.31219999999999998</v>
      </c>
      <c r="AB95">
        <v>0.35410000000000003</v>
      </c>
      <c r="AC95">
        <v>136.44999999999999</v>
      </c>
      <c r="AD95" s="1">
        <v>2884.28</v>
      </c>
      <c r="AE95">
        <v>310.86</v>
      </c>
      <c r="AF95" s="1">
        <v>94718.16</v>
      </c>
      <c r="AG95">
        <v>86</v>
      </c>
      <c r="AH95" s="1">
        <v>32891</v>
      </c>
      <c r="AI95" s="1">
        <v>51750</v>
      </c>
      <c r="AJ95">
        <v>21.4</v>
      </c>
      <c r="AK95">
        <v>21.02</v>
      </c>
      <c r="AL95">
        <v>21.02</v>
      </c>
      <c r="AM95">
        <v>4.5</v>
      </c>
      <c r="AN95">
        <v>0</v>
      </c>
      <c r="AO95">
        <v>0.66539999999999999</v>
      </c>
      <c r="AP95" s="1">
        <v>1618.05</v>
      </c>
      <c r="AQ95" s="1">
        <v>2155.65</v>
      </c>
      <c r="AR95" s="1">
        <v>5811.69</v>
      </c>
      <c r="AS95">
        <v>638.12</v>
      </c>
      <c r="AT95">
        <v>539.34</v>
      </c>
      <c r="AU95" s="1">
        <v>10762.83</v>
      </c>
      <c r="AV95" s="1">
        <v>7384.86</v>
      </c>
      <c r="AW95">
        <v>0.60329999999999995</v>
      </c>
      <c r="AX95" s="1">
        <v>2116.9299999999998</v>
      </c>
      <c r="AY95">
        <v>0.1729</v>
      </c>
      <c r="AZ95" s="1">
        <v>1424.63</v>
      </c>
      <c r="BA95">
        <v>0.1164</v>
      </c>
      <c r="BB95" s="1">
        <v>1314.47</v>
      </c>
      <c r="BC95">
        <v>0.1074</v>
      </c>
      <c r="BD95" s="1">
        <v>12240.89</v>
      </c>
      <c r="BE95" s="1">
        <v>7632.98</v>
      </c>
      <c r="BF95">
        <v>2.7534000000000001</v>
      </c>
      <c r="BG95">
        <v>0.52700000000000002</v>
      </c>
      <c r="BH95">
        <v>0.2384</v>
      </c>
      <c r="BI95">
        <v>0.187</v>
      </c>
      <c r="BJ95">
        <v>3.7499999999999999E-2</v>
      </c>
      <c r="BK95">
        <v>1.01E-2</v>
      </c>
    </row>
    <row r="96" spans="1:63" x14ac:dyDescent="0.25">
      <c r="A96" t="s">
        <v>97</v>
      </c>
      <c r="B96">
        <v>43745</v>
      </c>
      <c r="C96">
        <v>25</v>
      </c>
      <c r="D96">
        <v>129.87</v>
      </c>
      <c r="E96" s="1">
        <v>3246.65</v>
      </c>
      <c r="F96" s="1">
        <v>2629.77</v>
      </c>
      <c r="G96">
        <v>7.4000000000000003E-3</v>
      </c>
      <c r="H96">
        <v>1.5E-3</v>
      </c>
      <c r="I96">
        <v>6.4299999999999996E-2</v>
      </c>
      <c r="J96">
        <v>5.0000000000000001E-4</v>
      </c>
      <c r="K96">
        <v>3.1E-2</v>
      </c>
      <c r="L96">
        <v>0.76180000000000003</v>
      </c>
      <c r="M96">
        <v>0.13350000000000001</v>
      </c>
      <c r="N96">
        <v>0.99550000000000005</v>
      </c>
      <c r="O96">
        <v>3.0999999999999999E-3</v>
      </c>
      <c r="P96">
        <v>0.13350000000000001</v>
      </c>
      <c r="Q96" s="1">
        <v>59214.67</v>
      </c>
      <c r="R96">
        <v>0.38069999999999998</v>
      </c>
      <c r="S96">
        <v>0.20449999999999999</v>
      </c>
      <c r="T96">
        <v>0.4148</v>
      </c>
      <c r="U96">
        <v>27.16</v>
      </c>
      <c r="V96" s="1">
        <v>66821.38</v>
      </c>
      <c r="W96">
        <v>113.59</v>
      </c>
      <c r="X96" s="1">
        <v>130038.93</v>
      </c>
      <c r="Y96">
        <v>0.61750000000000005</v>
      </c>
      <c r="Z96">
        <v>0.29039999999999999</v>
      </c>
      <c r="AA96">
        <v>9.2100000000000001E-2</v>
      </c>
      <c r="AB96">
        <v>0.38250000000000001</v>
      </c>
      <c r="AC96">
        <v>130.04</v>
      </c>
      <c r="AD96" s="1">
        <v>3969.96</v>
      </c>
      <c r="AE96">
        <v>498.33</v>
      </c>
      <c r="AF96" s="1">
        <v>121623.36</v>
      </c>
      <c r="AG96">
        <v>166</v>
      </c>
      <c r="AH96" s="1">
        <v>28783</v>
      </c>
      <c r="AI96" s="1">
        <v>45378</v>
      </c>
      <c r="AJ96">
        <v>47.9</v>
      </c>
      <c r="AK96">
        <v>27.28</v>
      </c>
      <c r="AL96">
        <v>31.93</v>
      </c>
      <c r="AM96">
        <v>3.5</v>
      </c>
      <c r="AN96">
        <v>0</v>
      </c>
      <c r="AO96">
        <v>0.89629999999999999</v>
      </c>
      <c r="AP96" s="1">
        <v>1574.72</v>
      </c>
      <c r="AQ96" s="1">
        <v>2289.08</v>
      </c>
      <c r="AR96" s="1">
        <v>6962.24</v>
      </c>
      <c r="AS96">
        <v>714.24</v>
      </c>
      <c r="AT96">
        <v>235.4</v>
      </c>
      <c r="AU96" s="1">
        <v>11775.68</v>
      </c>
      <c r="AV96" s="1">
        <v>7294.01</v>
      </c>
      <c r="AW96">
        <v>0.51270000000000004</v>
      </c>
      <c r="AX96" s="1">
        <v>4206.34</v>
      </c>
      <c r="AY96">
        <v>0.29570000000000002</v>
      </c>
      <c r="AZ96" s="1">
        <v>1100.82</v>
      </c>
      <c r="BA96">
        <v>7.7399999999999997E-2</v>
      </c>
      <c r="BB96" s="1">
        <v>1624.45</v>
      </c>
      <c r="BC96">
        <v>0.1142</v>
      </c>
      <c r="BD96" s="1">
        <v>14225.62</v>
      </c>
      <c r="BE96" s="1">
        <v>4051.85</v>
      </c>
      <c r="BF96">
        <v>1.5009999999999999</v>
      </c>
      <c r="BG96">
        <v>0.48880000000000001</v>
      </c>
      <c r="BH96">
        <v>0.18940000000000001</v>
      </c>
      <c r="BI96">
        <v>0.28570000000000001</v>
      </c>
      <c r="BJ96">
        <v>2.7799999999999998E-2</v>
      </c>
      <c r="BK96">
        <v>8.3000000000000001E-3</v>
      </c>
    </row>
    <row r="97" spans="1:63" x14ac:dyDescent="0.25">
      <c r="A97" t="s">
        <v>98</v>
      </c>
      <c r="B97">
        <v>50534</v>
      </c>
      <c r="C97">
        <v>30</v>
      </c>
      <c r="D97">
        <v>42.13</v>
      </c>
      <c r="E97" s="1">
        <v>1263.79</v>
      </c>
      <c r="F97" s="1">
        <v>1280.74</v>
      </c>
      <c r="G97">
        <v>4.7000000000000002E-3</v>
      </c>
      <c r="H97">
        <v>8.0000000000000004E-4</v>
      </c>
      <c r="I97">
        <v>4.7000000000000002E-3</v>
      </c>
      <c r="J97">
        <v>2.8999999999999998E-3</v>
      </c>
      <c r="K97">
        <v>1.67E-2</v>
      </c>
      <c r="L97">
        <v>0.9526</v>
      </c>
      <c r="M97">
        <v>1.77E-2</v>
      </c>
      <c r="N97">
        <v>0.29339999999999999</v>
      </c>
      <c r="O97">
        <v>0</v>
      </c>
      <c r="P97">
        <v>0.1178</v>
      </c>
      <c r="Q97" s="1">
        <v>60694.43</v>
      </c>
      <c r="R97">
        <v>0.13700000000000001</v>
      </c>
      <c r="S97">
        <v>0.16439999999999999</v>
      </c>
      <c r="T97">
        <v>0.6986</v>
      </c>
      <c r="U97">
        <v>16</v>
      </c>
      <c r="V97" s="1">
        <v>65184.13</v>
      </c>
      <c r="W97">
        <v>76.790000000000006</v>
      </c>
      <c r="X97" s="1">
        <v>173023.44</v>
      </c>
      <c r="Y97">
        <v>0.80159999999999998</v>
      </c>
      <c r="Z97">
        <v>7.5700000000000003E-2</v>
      </c>
      <c r="AA97">
        <v>0.1227</v>
      </c>
      <c r="AB97">
        <v>0.19839999999999999</v>
      </c>
      <c r="AC97">
        <v>173.02</v>
      </c>
      <c r="AD97" s="1">
        <v>4257.68</v>
      </c>
      <c r="AE97">
        <v>429.91</v>
      </c>
      <c r="AF97" s="1">
        <v>166715.48000000001</v>
      </c>
      <c r="AG97">
        <v>391</v>
      </c>
      <c r="AH97" s="1">
        <v>37179</v>
      </c>
      <c r="AI97" s="1">
        <v>58164</v>
      </c>
      <c r="AJ97">
        <v>41.6</v>
      </c>
      <c r="AK97">
        <v>22</v>
      </c>
      <c r="AL97">
        <v>24.67</v>
      </c>
      <c r="AM97">
        <v>4.2</v>
      </c>
      <c r="AN97" s="1">
        <v>1642.6</v>
      </c>
      <c r="AO97">
        <v>1.0482</v>
      </c>
      <c r="AP97" s="1">
        <v>1972.86</v>
      </c>
      <c r="AQ97" s="1">
        <v>2041.81</v>
      </c>
      <c r="AR97" s="1">
        <v>5700.3</v>
      </c>
      <c r="AS97">
        <v>257.2</v>
      </c>
      <c r="AT97">
        <v>396.74</v>
      </c>
      <c r="AU97" s="1">
        <v>10368.870000000001</v>
      </c>
      <c r="AV97" s="1">
        <v>4632.34</v>
      </c>
      <c r="AW97">
        <v>0.41489999999999999</v>
      </c>
      <c r="AX97" s="1">
        <v>5079.67</v>
      </c>
      <c r="AY97">
        <v>0.45490000000000003</v>
      </c>
      <c r="AZ97" s="1">
        <v>1019.73</v>
      </c>
      <c r="BA97">
        <v>9.1300000000000006E-2</v>
      </c>
      <c r="BB97">
        <v>433.98</v>
      </c>
      <c r="BC97">
        <v>3.8899999999999997E-2</v>
      </c>
      <c r="BD97" s="1">
        <v>11165.72</v>
      </c>
      <c r="BE97" s="1">
        <v>4134.58</v>
      </c>
      <c r="BF97">
        <v>0.97519999999999996</v>
      </c>
      <c r="BG97">
        <v>0.5393</v>
      </c>
      <c r="BH97">
        <v>0.1971</v>
      </c>
      <c r="BI97">
        <v>0.2039</v>
      </c>
      <c r="BJ97">
        <v>4.41E-2</v>
      </c>
      <c r="BK97">
        <v>1.5599999999999999E-2</v>
      </c>
    </row>
    <row r="98" spans="1:63" x14ac:dyDescent="0.25">
      <c r="A98" t="s">
        <v>99</v>
      </c>
      <c r="B98">
        <v>43752</v>
      </c>
      <c r="C98">
        <v>91</v>
      </c>
      <c r="D98">
        <v>499.82</v>
      </c>
      <c r="E98" s="1">
        <v>45483.22</v>
      </c>
      <c r="F98" s="1">
        <v>35977.199999999997</v>
      </c>
      <c r="G98">
        <v>1.38E-2</v>
      </c>
      <c r="H98">
        <v>8.9999999999999998E-4</v>
      </c>
      <c r="I98">
        <v>0.62360000000000004</v>
      </c>
      <c r="J98">
        <v>1E-3</v>
      </c>
      <c r="K98">
        <v>6.6699999999999995E-2</v>
      </c>
      <c r="L98">
        <v>0.23089999999999999</v>
      </c>
      <c r="M98">
        <v>6.3E-2</v>
      </c>
      <c r="N98">
        <v>0.80830000000000002</v>
      </c>
      <c r="O98">
        <v>6.3E-2</v>
      </c>
      <c r="P98">
        <v>0.19719999999999999</v>
      </c>
      <c r="Q98" s="1">
        <v>61667.82</v>
      </c>
      <c r="R98">
        <v>0.312</v>
      </c>
      <c r="S98">
        <v>0.16880000000000001</v>
      </c>
      <c r="T98">
        <v>0.51919999999999999</v>
      </c>
      <c r="U98">
        <v>244.7</v>
      </c>
      <c r="V98" s="1">
        <v>90005.02</v>
      </c>
      <c r="W98">
        <v>185.73</v>
      </c>
      <c r="X98" s="1">
        <v>141344.03</v>
      </c>
      <c r="Y98">
        <v>0.61060000000000003</v>
      </c>
      <c r="Z98">
        <v>0.31</v>
      </c>
      <c r="AA98">
        <v>7.9399999999999998E-2</v>
      </c>
      <c r="AB98">
        <v>0.38940000000000002</v>
      </c>
      <c r="AC98">
        <v>141.34</v>
      </c>
      <c r="AD98" s="1">
        <v>7472.63</v>
      </c>
      <c r="AE98">
        <v>569.28</v>
      </c>
      <c r="AF98" s="1">
        <v>133583.49</v>
      </c>
      <c r="AG98">
        <v>226</v>
      </c>
      <c r="AH98" s="1">
        <v>31638</v>
      </c>
      <c r="AI98" s="1">
        <v>65122</v>
      </c>
      <c r="AJ98">
        <v>71.61</v>
      </c>
      <c r="AK98">
        <v>47.98</v>
      </c>
      <c r="AL98">
        <v>57.7</v>
      </c>
      <c r="AM98">
        <v>4.1900000000000004</v>
      </c>
      <c r="AN98">
        <v>0</v>
      </c>
      <c r="AO98">
        <v>0.99</v>
      </c>
      <c r="AP98" s="1">
        <v>2256.61</v>
      </c>
      <c r="AQ98" s="1">
        <v>3340.69</v>
      </c>
      <c r="AR98" s="1">
        <v>7429.28</v>
      </c>
      <c r="AS98">
        <v>867.26</v>
      </c>
      <c r="AT98">
        <v>740.59</v>
      </c>
      <c r="AU98" s="1">
        <v>14634.43</v>
      </c>
      <c r="AV98" s="1">
        <v>6749.27</v>
      </c>
      <c r="AW98">
        <v>0.36399999999999999</v>
      </c>
      <c r="AX98" s="1">
        <v>8432.0400000000009</v>
      </c>
      <c r="AY98">
        <v>0.45469999999999999</v>
      </c>
      <c r="AZ98" s="1">
        <v>1484.06</v>
      </c>
      <c r="BA98">
        <v>0.08</v>
      </c>
      <c r="BB98" s="1">
        <v>1877.57</v>
      </c>
      <c r="BC98">
        <v>0.1013</v>
      </c>
      <c r="BD98" s="1">
        <v>18542.939999999999</v>
      </c>
      <c r="BE98" s="1">
        <v>2955.4</v>
      </c>
      <c r="BF98">
        <v>0.5736</v>
      </c>
      <c r="BG98">
        <v>0.30969999999999998</v>
      </c>
      <c r="BH98">
        <v>0.1008</v>
      </c>
      <c r="BI98">
        <v>0.54649999999999999</v>
      </c>
      <c r="BJ98">
        <v>3.1899999999999998E-2</v>
      </c>
      <c r="BK98">
        <v>1.12E-2</v>
      </c>
    </row>
    <row r="99" spans="1:63" x14ac:dyDescent="0.25">
      <c r="A99" t="s">
        <v>100</v>
      </c>
      <c r="B99">
        <v>43760</v>
      </c>
      <c r="C99">
        <v>41</v>
      </c>
      <c r="D99">
        <v>54.39</v>
      </c>
      <c r="E99" s="1">
        <v>2230.17</v>
      </c>
      <c r="F99" s="1">
        <v>2102.73</v>
      </c>
      <c r="G99">
        <v>7.9000000000000008E-3</v>
      </c>
      <c r="H99">
        <v>1.4E-3</v>
      </c>
      <c r="I99">
        <v>2.2100000000000002E-2</v>
      </c>
      <c r="J99">
        <v>2.0999999999999999E-3</v>
      </c>
      <c r="K99">
        <v>2.5100000000000001E-2</v>
      </c>
      <c r="L99">
        <v>0.89249999999999996</v>
      </c>
      <c r="M99">
        <v>4.8899999999999999E-2</v>
      </c>
      <c r="N99">
        <v>0.40610000000000002</v>
      </c>
      <c r="O99">
        <v>3.0000000000000001E-3</v>
      </c>
      <c r="P99">
        <v>0.16020000000000001</v>
      </c>
      <c r="Q99" s="1">
        <v>66717.03</v>
      </c>
      <c r="R99">
        <v>0.21479999999999999</v>
      </c>
      <c r="S99">
        <v>0.14810000000000001</v>
      </c>
      <c r="T99">
        <v>0.63700000000000001</v>
      </c>
      <c r="U99">
        <v>17</v>
      </c>
      <c r="V99" s="1">
        <v>81462.53</v>
      </c>
      <c r="W99">
        <v>124.61</v>
      </c>
      <c r="X99" s="1">
        <v>132048.5</v>
      </c>
      <c r="Y99">
        <v>0.68240000000000001</v>
      </c>
      <c r="Z99">
        <v>0.20630000000000001</v>
      </c>
      <c r="AA99">
        <v>0.1113</v>
      </c>
      <c r="AB99">
        <v>0.31759999999999999</v>
      </c>
      <c r="AC99">
        <v>132.05000000000001</v>
      </c>
      <c r="AD99" s="1">
        <v>4863.55</v>
      </c>
      <c r="AE99">
        <v>607.1</v>
      </c>
      <c r="AF99" s="1">
        <v>119339.37</v>
      </c>
      <c r="AG99">
        <v>159</v>
      </c>
      <c r="AH99" s="1">
        <v>30189</v>
      </c>
      <c r="AI99" s="1">
        <v>48791</v>
      </c>
      <c r="AJ99">
        <v>53.59</v>
      </c>
      <c r="AK99">
        <v>32.229999999999997</v>
      </c>
      <c r="AL99">
        <v>43.02</v>
      </c>
      <c r="AM99">
        <v>3</v>
      </c>
      <c r="AN99">
        <v>837.09</v>
      </c>
      <c r="AO99">
        <v>1.3535999999999999</v>
      </c>
      <c r="AP99" s="1">
        <v>1669.71</v>
      </c>
      <c r="AQ99" s="1">
        <v>1968.46</v>
      </c>
      <c r="AR99" s="1">
        <v>7141.8</v>
      </c>
      <c r="AS99">
        <v>522.64</v>
      </c>
      <c r="AT99">
        <v>833.59</v>
      </c>
      <c r="AU99" s="1">
        <v>12136.19</v>
      </c>
      <c r="AV99" s="1">
        <v>6158.29</v>
      </c>
      <c r="AW99">
        <v>0.44850000000000001</v>
      </c>
      <c r="AX99" s="1">
        <v>5138.8100000000004</v>
      </c>
      <c r="AY99">
        <v>0.37430000000000002</v>
      </c>
      <c r="AZ99">
        <v>945.25</v>
      </c>
      <c r="BA99">
        <v>6.88E-2</v>
      </c>
      <c r="BB99" s="1">
        <v>1488.02</v>
      </c>
      <c r="BC99">
        <v>0.1084</v>
      </c>
      <c r="BD99" s="1">
        <v>13730.37</v>
      </c>
      <c r="BE99" s="1">
        <v>5053.03</v>
      </c>
      <c r="BF99">
        <v>1.8083</v>
      </c>
      <c r="BG99">
        <v>0.55830000000000002</v>
      </c>
      <c r="BH99">
        <v>0.2288</v>
      </c>
      <c r="BI99">
        <v>0.15840000000000001</v>
      </c>
      <c r="BJ99">
        <v>2.58E-2</v>
      </c>
      <c r="BK99">
        <v>2.87E-2</v>
      </c>
    </row>
    <row r="100" spans="1:63" x14ac:dyDescent="0.25">
      <c r="A100" t="s">
        <v>101</v>
      </c>
      <c r="B100">
        <v>46284</v>
      </c>
      <c r="C100">
        <v>38</v>
      </c>
      <c r="D100">
        <v>51.56</v>
      </c>
      <c r="E100" s="1">
        <v>1959.36</v>
      </c>
      <c r="F100" s="1">
        <v>1845.87</v>
      </c>
      <c r="G100">
        <v>5.5999999999999999E-3</v>
      </c>
      <c r="H100">
        <v>2.7000000000000001E-3</v>
      </c>
      <c r="I100">
        <v>3.0800000000000001E-2</v>
      </c>
      <c r="J100">
        <v>1.6000000000000001E-3</v>
      </c>
      <c r="K100">
        <v>1.7999999999999999E-2</v>
      </c>
      <c r="L100">
        <v>0.85719999999999996</v>
      </c>
      <c r="M100">
        <v>8.4000000000000005E-2</v>
      </c>
      <c r="N100">
        <v>0.42649999999999999</v>
      </c>
      <c r="O100">
        <v>2.3E-3</v>
      </c>
      <c r="P100">
        <v>0.1331</v>
      </c>
      <c r="Q100" s="1">
        <v>63131.23</v>
      </c>
      <c r="R100">
        <v>0.1032</v>
      </c>
      <c r="S100">
        <v>0.3175</v>
      </c>
      <c r="T100">
        <v>0.57940000000000003</v>
      </c>
      <c r="U100">
        <v>12.01</v>
      </c>
      <c r="V100" s="1">
        <v>89976.38</v>
      </c>
      <c r="W100">
        <v>154.87</v>
      </c>
      <c r="X100" s="1">
        <v>178719.53</v>
      </c>
      <c r="Y100">
        <v>0.56420000000000003</v>
      </c>
      <c r="Z100">
        <v>0.35680000000000001</v>
      </c>
      <c r="AA100">
        <v>7.9000000000000001E-2</v>
      </c>
      <c r="AB100">
        <v>0.43580000000000002</v>
      </c>
      <c r="AC100">
        <v>178.72</v>
      </c>
      <c r="AD100" s="1">
        <v>6891.04</v>
      </c>
      <c r="AE100">
        <v>502.59</v>
      </c>
      <c r="AF100" s="1">
        <v>178267.59</v>
      </c>
      <c r="AG100">
        <v>432</v>
      </c>
      <c r="AH100" s="1">
        <v>36224</v>
      </c>
      <c r="AI100" s="1">
        <v>58792</v>
      </c>
      <c r="AJ100">
        <v>48.41</v>
      </c>
      <c r="AK100">
        <v>36.53</v>
      </c>
      <c r="AL100">
        <v>39.58</v>
      </c>
      <c r="AM100">
        <v>6.6</v>
      </c>
      <c r="AN100">
        <v>0</v>
      </c>
      <c r="AO100">
        <v>0.94750000000000001</v>
      </c>
      <c r="AP100" s="1">
        <v>1506.72</v>
      </c>
      <c r="AQ100" s="1">
        <v>1942.36</v>
      </c>
      <c r="AR100" s="1">
        <v>6640.42</v>
      </c>
      <c r="AS100">
        <v>649.47</v>
      </c>
      <c r="AT100">
        <v>253.83</v>
      </c>
      <c r="AU100" s="1">
        <v>10992.8</v>
      </c>
      <c r="AV100" s="1">
        <v>4425.42</v>
      </c>
      <c r="AW100">
        <v>0.33639999999999998</v>
      </c>
      <c r="AX100" s="1">
        <v>6289.39</v>
      </c>
      <c r="AY100">
        <v>0.47799999999999998</v>
      </c>
      <c r="AZ100" s="1">
        <v>1682.68</v>
      </c>
      <c r="BA100">
        <v>0.12790000000000001</v>
      </c>
      <c r="BB100">
        <v>759.64</v>
      </c>
      <c r="BC100">
        <v>5.7700000000000001E-2</v>
      </c>
      <c r="BD100" s="1">
        <v>13157.13</v>
      </c>
      <c r="BE100" s="1">
        <v>3342.67</v>
      </c>
      <c r="BF100">
        <v>0.89190000000000003</v>
      </c>
      <c r="BG100">
        <v>0.52700000000000002</v>
      </c>
      <c r="BH100">
        <v>0.22689999999999999</v>
      </c>
      <c r="BI100">
        <v>0.20499999999999999</v>
      </c>
      <c r="BJ100">
        <v>2.2499999999999999E-2</v>
      </c>
      <c r="BK100">
        <v>1.8499999999999999E-2</v>
      </c>
    </row>
    <row r="101" spans="1:63" x14ac:dyDescent="0.25">
      <c r="A101" t="s">
        <v>102</v>
      </c>
      <c r="B101">
        <v>49601</v>
      </c>
      <c r="C101">
        <v>22</v>
      </c>
      <c r="D101">
        <v>22.83</v>
      </c>
      <c r="E101">
        <v>502.22</v>
      </c>
      <c r="F101">
        <v>688.39</v>
      </c>
      <c r="G101">
        <v>2.8999999999999998E-3</v>
      </c>
      <c r="H101">
        <v>4.0000000000000002E-4</v>
      </c>
      <c r="I101">
        <v>2.8999999999999998E-3</v>
      </c>
      <c r="J101">
        <v>1.5E-3</v>
      </c>
      <c r="K101">
        <v>1.9199999999999998E-2</v>
      </c>
      <c r="L101">
        <v>0.94159999999999999</v>
      </c>
      <c r="M101">
        <v>3.15E-2</v>
      </c>
      <c r="N101">
        <v>0.60040000000000004</v>
      </c>
      <c r="O101">
        <v>0</v>
      </c>
      <c r="P101">
        <v>0.14929999999999999</v>
      </c>
      <c r="Q101" s="1">
        <v>37884.550000000003</v>
      </c>
      <c r="R101">
        <v>0.36670000000000003</v>
      </c>
      <c r="S101">
        <v>0.36670000000000003</v>
      </c>
      <c r="T101">
        <v>0.26669999999999999</v>
      </c>
      <c r="U101">
        <v>6.95</v>
      </c>
      <c r="V101" s="1">
        <v>87907.63</v>
      </c>
      <c r="W101">
        <v>69.78</v>
      </c>
      <c r="X101" s="1">
        <v>119981.06</v>
      </c>
      <c r="Y101">
        <v>0.72889999999999999</v>
      </c>
      <c r="Z101">
        <v>0.1709</v>
      </c>
      <c r="AA101">
        <v>0.1002</v>
      </c>
      <c r="AB101">
        <v>0.27110000000000001</v>
      </c>
      <c r="AC101">
        <v>119.98</v>
      </c>
      <c r="AD101" s="1">
        <v>2784.28</v>
      </c>
      <c r="AE101">
        <v>425.36</v>
      </c>
      <c r="AF101" s="1">
        <v>86711.58</v>
      </c>
      <c r="AG101">
        <v>70</v>
      </c>
      <c r="AH101" s="1">
        <v>33073</v>
      </c>
      <c r="AI101" s="1">
        <v>49629</v>
      </c>
      <c r="AJ101">
        <v>29.59</v>
      </c>
      <c r="AK101">
        <v>22.05</v>
      </c>
      <c r="AL101">
        <v>24.41</v>
      </c>
      <c r="AM101">
        <v>5.42</v>
      </c>
      <c r="AN101">
        <v>0</v>
      </c>
      <c r="AO101">
        <v>0.55779999999999996</v>
      </c>
      <c r="AP101" s="1">
        <v>1423.22</v>
      </c>
      <c r="AQ101" s="1">
        <v>1973.58</v>
      </c>
      <c r="AR101" s="1">
        <v>5634.08</v>
      </c>
      <c r="AS101">
        <v>484.02</v>
      </c>
      <c r="AT101">
        <v>335.71</v>
      </c>
      <c r="AU101" s="1">
        <v>9850.65</v>
      </c>
      <c r="AV101" s="1">
        <v>6170.22</v>
      </c>
      <c r="AW101">
        <v>0.51780000000000004</v>
      </c>
      <c r="AX101" s="1">
        <v>1610.61</v>
      </c>
      <c r="AY101">
        <v>0.13519999999999999</v>
      </c>
      <c r="AZ101" s="1">
        <v>3280.8</v>
      </c>
      <c r="BA101">
        <v>0.27529999999999999</v>
      </c>
      <c r="BB101">
        <v>854.04</v>
      </c>
      <c r="BC101">
        <v>7.17E-2</v>
      </c>
      <c r="BD101" s="1">
        <v>11915.68</v>
      </c>
      <c r="BE101" s="1">
        <v>9158.66</v>
      </c>
      <c r="BF101">
        <v>3.0802</v>
      </c>
      <c r="BG101">
        <v>0.46539999999999998</v>
      </c>
      <c r="BH101">
        <v>0.20630000000000001</v>
      </c>
      <c r="BI101">
        <v>0.28120000000000001</v>
      </c>
      <c r="BJ101">
        <v>3.7900000000000003E-2</v>
      </c>
      <c r="BK101">
        <v>9.2999999999999992E-3</v>
      </c>
    </row>
    <row r="102" spans="1:63" x14ac:dyDescent="0.25">
      <c r="A102" t="s">
        <v>103</v>
      </c>
      <c r="B102">
        <v>43778</v>
      </c>
      <c r="C102">
        <v>72</v>
      </c>
      <c r="D102">
        <v>27.79</v>
      </c>
      <c r="E102" s="1">
        <v>2000.84</v>
      </c>
      <c r="F102" s="1">
        <v>1873.06</v>
      </c>
      <c r="G102">
        <v>1.6000000000000001E-3</v>
      </c>
      <c r="H102">
        <v>5.0000000000000001E-4</v>
      </c>
      <c r="I102">
        <v>1.5900000000000001E-2</v>
      </c>
      <c r="J102">
        <v>1.4E-3</v>
      </c>
      <c r="K102">
        <v>1.8100000000000002E-2</v>
      </c>
      <c r="L102">
        <v>0.93179999999999996</v>
      </c>
      <c r="M102">
        <v>3.0599999999999999E-2</v>
      </c>
      <c r="N102">
        <v>0.99550000000000005</v>
      </c>
      <c r="O102">
        <v>2.0999999999999999E-3</v>
      </c>
      <c r="P102">
        <v>0.184</v>
      </c>
      <c r="Q102" s="1">
        <v>54779.37</v>
      </c>
      <c r="R102">
        <v>0.1918</v>
      </c>
      <c r="S102">
        <v>0.21920000000000001</v>
      </c>
      <c r="T102">
        <v>0.58899999999999997</v>
      </c>
      <c r="U102">
        <v>11.5</v>
      </c>
      <c r="V102" s="1">
        <v>86123.91</v>
      </c>
      <c r="W102">
        <v>166.09</v>
      </c>
      <c r="X102" s="1">
        <v>93530.86</v>
      </c>
      <c r="Y102">
        <v>0.69399999999999995</v>
      </c>
      <c r="Z102">
        <v>0.13650000000000001</v>
      </c>
      <c r="AA102">
        <v>0.16950000000000001</v>
      </c>
      <c r="AB102">
        <v>0.30599999999999999</v>
      </c>
      <c r="AC102">
        <v>93.53</v>
      </c>
      <c r="AD102" s="1">
        <v>2404.23</v>
      </c>
      <c r="AE102">
        <v>263.06</v>
      </c>
      <c r="AF102" s="1">
        <v>80708.479999999996</v>
      </c>
      <c r="AG102">
        <v>54</v>
      </c>
      <c r="AH102" s="1">
        <v>29402</v>
      </c>
      <c r="AI102" s="1">
        <v>42642</v>
      </c>
      <c r="AJ102">
        <v>30</v>
      </c>
      <c r="AK102">
        <v>24.78</v>
      </c>
      <c r="AL102">
        <v>25.05</v>
      </c>
      <c r="AM102">
        <v>4.2</v>
      </c>
      <c r="AN102">
        <v>0</v>
      </c>
      <c r="AO102">
        <v>0.78990000000000005</v>
      </c>
      <c r="AP102" s="1">
        <v>1412.93</v>
      </c>
      <c r="AQ102" s="1">
        <v>2311.52</v>
      </c>
      <c r="AR102" s="1">
        <v>7651.88</v>
      </c>
      <c r="AS102">
        <v>610.35</v>
      </c>
      <c r="AT102">
        <v>254.6</v>
      </c>
      <c r="AU102" s="1">
        <v>12241.3</v>
      </c>
      <c r="AV102" s="1">
        <v>9071.5499999999993</v>
      </c>
      <c r="AW102">
        <v>0.68889999999999996</v>
      </c>
      <c r="AX102" s="1">
        <v>2134.13</v>
      </c>
      <c r="AY102">
        <v>0.16209999999999999</v>
      </c>
      <c r="AZ102">
        <v>981.14</v>
      </c>
      <c r="BA102">
        <v>7.4499999999999997E-2</v>
      </c>
      <c r="BB102">
        <v>981.85</v>
      </c>
      <c r="BC102">
        <v>7.46E-2</v>
      </c>
      <c r="BD102" s="1">
        <v>13168.67</v>
      </c>
      <c r="BE102" s="1">
        <v>8030.59</v>
      </c>
      <c r="BF102">
        <v>4.0012999999999996</v>
      </c>
      <c r="BG102">
        <v>0.53069999999999995</v>
      </c>
      <c r="BH102">
        <v>0.24660000000000001</v>
      </c>
      <c r="BI102">
        <v>0.1898</v>
      </c>
      <c r="BJ102">
        <v>2.6200000000000001E-2</v>
      </c>
      <c r="BK102">
        <v>6.7999999999999996E-3</v>
      </c>
    </row>
    <row r="103" spans="1:63" x14ac:dyDescent="0.25">
      <c r="A103" t="s">
        <v>104</v>
      </c>
      <c r="B103">
        <v>49411</v>
      </c>
      <c r="C103">
        <v>110</v>
      </c>
      <c r="D103">
        <v>14.56</v>
      </c>
      <c r="E103" s="1">
        <v>1601.67</v>
      </c>
      <c r="F103" s="1">
        <v>1654.45</v>
      </c>
      <c r="G103">
        <v>2.3999999999999998E-3</v>
      </c>
      <c r="H103">
        <v>1.1999999999999999E-3</v>
      </c>
      <c r="I103">
        <v>1.1999999999999999E-3</v>
      </c>
      <c r="J103">
        <v>1.1999999999999999E-3</v>
      </c>
      <c r="K103">
        <v>2.0899999999999998E-2</v>
      </c>
      <c r="L103">
        <v>0.9496</v>
      </c>
      <c r="M103">
        <v>2.3400000000000001E-2</v>
      </c>
      <c r="N103">
        <v>0.34560000000000002</v>
      </c>
      <c r="O103">
        <v>2.0000000000000001E-4</v>
      </c>
      <c r="P103">
        <v>0.16350000000000001</v>
      </c>
      <c r="Q103" s="1">
        <v>49770.17</v>
      </c>
      <c r="R103">
        <v>0.2344</v>
      </c>
      <c r="S103">
        <v>0.2344</v>
      </c>
      <c r="T103">
        <v>0.53129999999999999</v>
      </c>
      <c r="U103">
        <v>16</v>
      </c>
      <c r="V103" s="1">
        <v>58825.81</v>
      </c>
      <c r="W103">
        <v>96.1</v>
      </c>
      <c r="X103" s="1">
        <v>135315.03</v>
      </c>
      <c r="Y103">
        <v>0.83499999999999996</v>
      </c>
      <c r="Z103">
        <v>5.6300000000000003E-2</v>
      </c>
      <c r="AA103">
        <v>0.1087</v>
      </c>
      <c r="AB103">
        <v>0.16500000000000001</v>
      </c>
      <c r="AC103">
        <v>135.32</v>
      </c>
      <c r="AD103" s="1">
        <v>3514.82</v>
      </c>
      <c r="AE103">
        <v>439</v>
      </c>
      <c r="AF103" s="1">
        <v>135783.19</v>
      </c>
      <c r="AG103">
        <v>244</v>
      </c>
      <c r="AH103" s="1">
        <v>34058</v>
      </c>
      <c r="AI103" s="1">
        <v>53192</v>
      </c>
      <c r="AJ103">
        <v>49.9</v>
      </c>
      <c r="AK103">
        <v>22.56</v>
      </c>
      <c r="AL103">
        <v>30.43</v>
      </c>
      <c r="AM103">
        <v>4.2</v>
      </c>
      <c r="AN103" s="1">
        <v>1334.49</v>
      </c>
      <c r="AO103">
        <v>1.1091</v>
      </c>
      <c r="AP103" s="1">
        <v>1290.9100000000001</v>
      </c>
      <c r="AQ103" s="1">
        <v>2103.13</v>
      </c>
      <c r="AR103" s="1">
        <v>6505.88</v>
      </c>
      <c r="AS103">
        <v>352.44</v>
      </c>
      <c r="AT103">
        <v>336.94</v>
      </c>
      <c r="AU103" s="1">
        <v>10589.29</v>
      </c>
      <c r="AV103" s="1">
        <v>5538.97</v>
      </c>
      <c r="AW103">
        <v>0.48060000000000003</v>
      </c>
      <c r="AX103" s="1">
        <v>3971.66</v>
      </c>
      <c r="AY103">
        <v>0.34460000000000002</v>
      </c>
      <c r="AZ103" s="1">
        <v>1442.26</v>
      </c>
      <c r="BA103">
        <v>0.12520000000000001</v>
      </c>
      <c r="BB103">
        <v>571.30999999999995</v>
      </c>
      <c r="BC103">
        <v>4.9599999999999998E-2</v>
      </c>
      <c r="BD103" s="1">
        <v>11524.2</v>
      </c>
      <c r="BE103" s="1">
        <v>5637.45</v>
      </c>
      <c r="BF103">
        <v>1.6698</v>
      </c>
      <c r="BG103">
        <v>0.50990000000000002</v>
      </c>
      <c r="BH103">
        <v>0.27089999999999997</v>
      </c>
      <c r="BI103">
        <v>0.17249999999999999</v>
      </c>
      <c r="BJ103">
        <v>3.56E-2</v>
      </c>
      <c r="BK103">
        <v>1.11E-2</v>
      </c>
    </row>
    <row r="104" spans="1:63" x14ac:dyDescent="0.25">
      <c r="A104" t="s">
        <v>105</v>
      </c>
      <c r="B104">
        <v>48132</v>
      </c>
      <c r="C104">
        <v>4</v>
      </c>
      <c r="D104">
        <v>275.74</v>
      </c>
      <c r="E104" s="1">
        <v>1102.96</v>
      </c>
      <c r="F104" s="1">
        <v>1624.27</v>
      </c>
      <c r="G104">
        <v>6.9999999999999999E-4</v>
      </c>
      <c r="H104">
        <v>0</v>
      </c>
      <c r="I104">
        <v>0.1283</v>
      </c>
      <c r="J104">
        <v>1.8E-3</v>
      </c>
      <c r="K104">
        <v>0.37730000000000002</v>
      </c>
      <c r="L104">
        <v>0.40229999999999999</v>
      </c>
      <c r="M104">
        <v>8.9599999999999999E-2</v>
      </c>
      <c r="N104">
        <v>0.99470000000000003</v>
      </c>
      <c r="O104">
        <v>2.35E-2</v>
      </c>
      <c r="P104">
        <v>9.9000000000000005E-2</v>
      </c>
      <c r="Q104" s="1">
        <v>61566</v>
      </c>
      <c r="R104">
        <v>0.25</v>
      </c>
      <c r="S104">
        <v>0.21740000000000001</v>
      </c>
      <c r="T104">
        <v>0.53259999999999996</v>
      </c>
      <c r="U104">
        <v>11</v>
      </c>
      <c r="V104" s="1">
        <v>74166.09</v>
      </c>
      <c r="W104">
        <v>97.58</v>
      </c>
      <c r="X104" s="1">
        <v>81133.240000000005</v>
      </c>
      <c r="Y104">
        <v>0.66710000000000003</v>
      </c>
      <c r="Z104">
        <v>0.27879999999999999</v>
      </c>
      <c r="AA104">
        <v>5.4100000000000002E-2</v>
      </c>
      <c r="AB104">
        <v>0.33289999999999997</v>
      </c>
      <c r="AC104">
        <v>81.13</v>
      </c>
      <c r="AD104" s="1">
        <v>3070.85</v>
      </c>
      <c r="AE104">
        <v>407.92</v>
      </c>
      <c r="AF104" s="1">
        <v>38228.61</v>
      </c>
      <c r="AG104">
        <v>1</v>
      </c>
      <c r="AH104" s="1">
        <v>25869</v>
      </c>
      <c r="AI104" s="1">
        <v>36946</v>
      </c>
      <c r="AJ104">
        <v>53.4</v>
      </c>
      <c r="AK104">
        <v>37.340000000000003</v>
      </c>
      <c r="AL104">
        <v>36.049999999999997</v>
      </c>
      <c r="AM104">
        <v>6.77</v>
      </c>
      <c r="AN104">
        <v>0</v>
      </c>
      <c r="AO104">
        <v>1.2376</v>
      </c>
      <c r="AP104" s="1">
        <v>1583.35</v>
      </c>
      <c r="AQ104" s="1">
        <v>1835.27</v>
      </c>
      <c r="AR104" s="1">
        <v>5752.21</v>
      </c>
      <c r="AS104">
        <v>451.75</v>
      </c>
      <c r="AT104">
        <v>46.53</v>
      </c>
      <c r="AU104" s="1">
        <v>9669.11</v>
      </c>
      <c r="AV104" s="1">
        <v>7230.98</v>
      </c>
      <c r="AW104">
        <v>0.55820000000000003</v>
      </c>
      <c r="AX104" s="1">
        <v>1730.71</v>
      </c>
      <c r="AY104">
        <v>0.1336</v>
      </c>
      <c r="AZ104" s="1">
        <v>3025.91</v>
      </c>
      <c r="BA104">
        <v>0.2336</v>
      </c>
      <c r="BB104">
        <v>967.13</v>
      </c>
      <c r="BC104">
        <v>7.4700000000000003E-2</v>
      </c>
      <c r="BD104" s="1">
        <v>12954.73</v>
      </c>
      <c r="BE104" s="1">
        <v>13188.17</v>
      </c>
      <c r="BF104">
        <v>8.7411999999999992</v>
      </c>
      <c r="BG104">
        <v>0.56730000000000003</v>
      </c>
      <c r="BH104">
        <v>0.2127</v>
      </c>
      <c r="BI104">
        <v>0.19309999999999999</v>
      </c>
      <c r="BJ104">
        <v>1.5699999999999999E-2</v>
      </c>
      <c r="BK104">
        <v>1.1299999999999999E-2</v>
      </c>
    </row>
    <row r="105" spans="1:63" x14ac:dyDescent="0.25">
      <c r="A105" t="s">
        <v>106</v>
      </c>
      <c r="B105">
        <v>46326</v>
      </c>
      <c r="C105">
        <v>78</v>
      </c>
      <c r="D105">
        <v>21.2</v>
      </c>
      <c r="E105" s="1">
        <v>1653.83</v>
      </c>
      <c r="F105" s="1">
        <v>1427.98</v>
      </c>
      <c r="G105">
        <v>1.6999999999999999E-3</v>
      </c>
      <c r="H105">
        <v>0</v>
      </c>
      <c r="I105">
        <v>8.5000000000000006E-3</v>
      </c>
      <c r="J105">
        <v>6.9999999999999999E-4</v>
      </c>
      <c r="K105">
        <v>1.3299999999999999E-2</v>
      </c>
      <c r="L105">
        <v>0.93669999999999998</v>
      </c>
      <c r="M105">
        <v>3.9100000000000003E-2</v>
      </c>
      <c r="N105">
        <v>0.40350000000000003</v>
      </c>
      <c r="O105">
        <v>0</v>
      </c>
      <c r="P105">
        <v>0.1588</v>
      </c>
      <c r="Q105" s="1">
        <v>59509.7</v>
      </c>
      <c r="R105">
        <v>0.26419999999999999</v>
      </c>
      <c r="S105">
        <v>0.20749999999999999</v>
      </c>
      <c r="T105">
        <v>0.52829999999999999</v>
      </c>
      <c r="U105">
        <v>12</v>
      </c>
      <c r="V105" s="1">
        <v>94783.08</v>
      </c>
      <c r="W105">
        <v>133.30000000000001</v>
      </c>
      <c r="X105" s="1">
        <v>205665.01</v>
      </c>
      <c r="Y105">
        <v>0.83179999999999998</v>
      </c>
      <c r="Z105">
        <v>0.13519999999999999</v>
      </c>
      <c r="AA105">
        <v>3.3000000000000002E-2</v>
      </c>
      <c r="AB105">
        <v>0.16819999999999999</v>
      </c>
      <c r="AC105">
        <v>205.67</v>
      </c>
      <c r="AD105" s="1">
        <v>4666.37</v>
      </c>
      <c r="AE105">
        <v>554.59</v>
      </c>
      <c r="AF105" s="1">
        <v>188717.59</v>
      </c>
      <c r="AG105">
        <v>460</v>
      </c>
      <c r="AH105" s="1">
        <v>36855</v>
      </c>
      <c r="AI105" s="1">
        <v>63497</v>
      </c>
      <c r="AJ105">
        <v>33.200000000000003</v>
      </c>
      <c r="AK105">
        <v>22.01</v>
      </c>
      <c r="AL105">
        <v>24.31</v>
      </c>
      <c r="AM105">
        <v>4.4000000000000004</v>
      </c>
      <c r="AN105" s="1">
        <v>2186.6799999999998</v>
      </c>
      <c r="AO105">
        <v>1.1850000000000001</v>
      </c>
      <c r="AP105" s="1">
        <v>1581.1</v>
      </c>
      <c r="AQ105" s="1">
        <v>3017.43</v>
      </c>
      <c r="AR105" s="1">
        <v>6212.31</v>
      </c>
      <c r="AS105">
        <v>545.15</v>
      </c>
      <c r="AT105">
        <v>315.76</v>
      </c>
      <c r="AU105" s="1">
        <v>11671.78</v>
      </c>
      <c r="AV105" s="1">
        <v>5018.55</v>
      </c>
      <c r="AW105">
        <v>0.35620000000000002</v>
      </c>
      <c r="AX105" s="1">
        <v>6860.12</v>
      </c>
      <c r="AY105">
        <v>0.4869</v>
      </c>
      <c r="AZ105" s="1">
        <v>1391.42</v>
      </c>
      <c r="BA105">
        <v>9.8799999999999999E-2</v>
      </c>
      <c r="BB105">
        <v>818.34</v>
      </c>
      <c r="BC105">
        <v>5.8099999999999999E-2</v>
      </c>
      <c r="BD105" s="1">
        <v>14088.42</v>
      </c>
      <c r="BE105" s="1">
        <v>2821.33</v>
      </c>
      <c r="BF105">
        <v>0.58950000000000002</v>
      </c>
      <c r="BG105">
        <v>0.4506</v>
      </c>
      <c r="BH105">
        <v>0.1535</v>
      </c>
      <c r="BI105">
        <v>0.34150000000000003</v>
      </c>
      <c r="BJ105">
        <v>4.4900000000000002E-2</v>
      </c>
      <c r="BK105">
        <v>9.4999999999999998E-3</v>
      </c>
    </row>
    <row r="106" spans="1:63" x14ac:dyDescent="0.25">
      <c r="A106" t="s">
        <v>107</v>
      </c>
      <c r="B106">
        <v>43794</v>
      </c>
      <c r="C106">
        <v>10</v>
      </c>
      <c r="D106">
        <v>657.62</v>
      </c>
      <c r="E106" s="1">
        <v>6576.23</v>
      </c>
      <c r="F106" s="1">
        <v>5148.43</v>
      </c>
      <c r="G106">
        <v>1.89E-2</v>
      </c>
      <c r="H106">
        <v>2.9999999999999997E-4</v>
      </c>
      <c r="I106">
        <v>0.70889999999999997</v>
      </c>
      <c r="J106">
        <v>1E-3</v>
      </c>
      <c r="K106">
        <v>3.6600000000000001E-2</v>
      </c>
      <c r="L106">
        <v>0.17979999999999999</v>
      </c>
      <c r="M106">
        <v>5.45E-2</v>
      </c>
      <c r="N106">
        <v>0.99980000000000002</v>
      </c>
      <c r="O106">
        <v>1.54E-2</v>
      </c>
      <c r="P106">
        <v>0.1951</v>
      </c>
      <c r="Q106" s="1">
        <v>82414.2</v>
      </c>
      <c r="R106">
        <v>0.29609999999999997</v>
      </c>
      <c r="S106">
        <v>0.27179999999999999</v>
      </c>
      <c r="T106">
        <v>0.432</v>
      </c>
      <c r="U106">
        <v>43</v>
      </c>
      <c r="V106" s="1">
        <v>105421.26</v>
      </c>
      <c r="W106">
        <v>152.94</v>
      </c>
      <c r="X106" s="1">
        <v>169349.11</v>
      </c>
      <c r="Y106">
        <v>0.83250000000000002</v>
      </c>
      <c r="Z106">
        <v>0.14829999999999999</v>
      </c>
      <c r="AA106">
        <v>1.9199999999999998E-2</v>
      </c>
      <c r="AB106">
        <v>0.16750000000000001</v>
      </c>
      <c r="AC106">
        <v>169.35</v>
      </c>
      <c r="AD106" s="1">
        <v>13051.17</v>
      </c>
      <c r="AE106" s="1">
        <v>1519.79</v>
      </c>
      <c r="AF106" s="1">
        <v>170490.19</v>
      </c>
      <c r="AG106">
        <v>400</v>
      </c>
      <c r="AH106" s="1">
        <v>37752</v>
      </c>
      <c r="AI106" s="1">
        <v>76789</v>
      </c>
      <c r="AJ106">
        <v>144.69999999999999</v>
      </c>
      <c r="AK106">
        <v>72.84</v>
      </c>
      <c r="AL106">
        <v>92.02</v>
      </c>
      <c r="AM106">
        <v>4.45</v>
      </c>
      <c r="AN106">
        <v>0</v>
      </c>
      <c r="AO106">
        <v>1.4567000000000001</v>
      </c>
      <c r="AP106" s="1">
        <v>3131.88</v>
      </c>
      <c r="AQ106" s="1">
        <v>3855.06</v>
      </c>
      <c r="AR106" s="1">
        <v>11750.2</v>
      </c>
      <c r="AS106" s="1">
        <v>1522.36</v>
      </c>
      <c r="AT106">
        <v>962.64</v>
      </c>
      <c r="AU106" s="1">
        <v>21222.14</v>
      </c>
      <c r="AV106" s="1">
        <v>6282.4</v>
      </c>
      <c r="AW106">
        <v>0.2767</v>
      </c>
      <c r="AX106" s="1">
        <v>13502.19</v>
      </c>
      <c r="AY106">
        <v>0.5948</v>
      </c>
      <c r="AZ106" s="1">
        <v>1390.44</v>
      </c>
      <c r="BA106">
        <v>6.1199999999999997E-2</v>
      </c>
      <c r="BB106" s="1">
        <v>1527.2</v>
      </c>
      <c r="BC106">
        <v>6.7299999999999999E-2</v>
      </c>
      <c r="BD106" s="1">
        <v>22702.23</v>
      </c>
      <c r="BE106" s="1">
        <v>1761.07</v>
      </c>
      <c r="BF106">
        <v>0.24540000000000001</v>
      </c>
      <c r="BG106">
        <v>0.51580000000000004</v>
      </c>
      <c r="BH106">
        <v>0.24579999999999999</v>
      </c>
      <c r="BI106">
        <v>0.1923</v>
      </c>
      <c r="BJ106">
        <v>2.6499999999999999E-2</v>
      </c>
      <c r="BK106">
        <v>1.9699999999999999E-2</v>
      </c>
    </row>
    <row r="107" spans="1:63" x14ac:dyDescent="0.25">
      <c r="A107" t="s">
        <v>108</v>
      </c>
      <c r="B107">
        <v>43786</v>
      </c>
      <c r="C107">
        <v>79</v>
      </c>
      <c r="D107">
        <v>654.79999999999995</v>
      </c>
      <c r="E107" s="1">
        <v>51728.89</v>
      </c>
      <c r="F107" s="1">
        <v>37701.129999999997</v>
      </c>
      <c r="G107">
        <v>1.14E-2</v>
      </c>
      <c r="H107">
        <v>1.5E-3</v>
      </c>
      <c r="I107">
        <v>0.64100000000000001</v>
      </c>
      <c r="J107">
        <v>2.3E-3</v>
      </c>
      <c r="K107">
        <v>0.16309999999999999</v>
      </c>
      <c r="L107">
        <v>0.154</v>
      </c>
      <c r="M107">
        <v>2.6700000000000002E-2</v>
      </c>
      <c r="N107">
        <v>0.99990000000000001</v>
      </c>
      <c r="O107">
        <v>9.7199999999999995E-2</v>
      </c>
      <c r="P107">
        <v>0.2346</v>
      </c>
      <c r="Q107" s="1">
        <v>71467.25</v>
      </c>
      <c r="R107">
        <v>0.36430000000000001</v>
      </c>
      <c r="S107">
        <v>5.9900000000000002E-2</v>
      </c>
      <c r="T107">
        <v>0.57579999999999998</v>
      </c>
      <c r="U107">
        <v>763.2</v>
      </c>
      <c r="V107" s="1">
        <v>72497.710000000006</v>
      </c>
      <c r="W107">
        <v>67.78</v>
      </c>
      <c r="X107" s="1">
        <v>102901.99</v>
      </c>
      <c r="Y107">
        <v>0.4234</v>
      </c>
      <c r="Z107">
        <v>0.49409999999999998</v>
      </c>
      <c r="AA107">
        <v>8.2600000000000007E-2</v>
      </c>
      <c r="AB107">
        <v>0.5766</v>
      </c>
      <c r="AC107">
        <v>102.9</v>
      </c>
      <c r="AD107" s="1">
        <v>5024.9799999999996</v>
      </c>
      <c r="AE107">
        <v>365.53</v>
      </c>
      <c r="AF107" s="1">
        <v>81920.27</v>
      </c>
      <c r="AG107">
        <v>59</v>
      </c>
      <c r="AH107" s="1">
        <v>25226</v>
      </c>
      <c r="AI107" s="1">
        <v>40559</v>
      </c>
      <c r="AJ107">
        <v>73.2</v>
      </c>
      <c r="AK107">
        <v>43.45</v>
      </c>
      <c r="AL107">
        <v>49.38</v>
      </c>
      <c r="AM107">
        <v>4</v>
      </c>
      <c r="AN107">
        <v>0</v>
      </c>
      <c r="AO107">
        <v>0.9647</v>
      </c>
      <c r="AP107" s="1">
        <v>3122.56</v>
      </c>
      <c r="AQ107" s="1">
        <v>3666.31</v>
      </c>
      <c r="AR107" s="1">
        <v>10363.459999999999</v>
      </c>
      <c r="AS107" s="1">
        <v>1194.1400000000001</v>
      </c>
      <c r="AT107">
        <v>798.56</v>
      </c>
      <c r="AU107" s="1">
        <v>19145.03</v>
      </c>
      <c r="AV107" s="1">
        <v>12793.69</v>
      </c>
      <c r="AW107">
        <v>0.55030000000000001</v>
      </c>
      <c r="AX107" s="1">
        <v>6297.09</v>
      </c>
      <c r="AY107">
        <v>0.27089999999999997</v>
      </c>
      <c r="AZ107">
        <v>866.1</v>
      </c>
      <c r="BA107">
        <v>3.73E-2</v>
      </c>
      <c r="BB107" s="1">
        <v>3290.59</v>
      </c>
      <c r="BC107">
        <v>0.14149999999999999</v>
      </c>
      <c r="BD107" s="1">
        <v>23247.47</v>
      </c>
      <c r="BE107" s="1">
        <v>5959.22</v>
      </c>
      <c r="BF107">
        <v>2.8149999999999999</v>
      </c>
      <c r="BG107">
        <v>0.47060000000000002</v>
      </c>
      <c r="BH107">
        <v>0.1696</v>
      </c>
      <c r="BI107">
        <v>0.31940000000000002</v>
      </c>
      <c r="BJ107">
        <v>0.03</v>
      </c>
      <c r="BK107">
        <v>1.04E-2</v>
      </c>
    </row>
    <row r="108" spans="1:63" x14ac:dyDescent="0.25">
      <c r="A108" t="s">
        <v>109</v>
      </c>
      <c r="B108">
        <v>46391</v>
      </c>
      <c r="C108">
        <v>127</v>
      </c>
      <c r="D108">
        <v>13.11</v>
      </c>
      <c r="E108" s="1">
        <v>1665.09</v>
      </c>
      <c r="F108" s="1">
        <v>1650.2</v>
      </c>
      <c r="G108">
        <v>5.4000000000000003E-3</v>
      </c>
      <c r="H108">
        <v>0</v>
      </c>
      <c r="I108">
        <v>1.5E-3</v>
      </c>
      <c r="J108">
        <v>0</v>
      </c>
      <c r="K108">
        <v>1.44E-2</v>
      </c>
      <c r="L108">
        <v>0.95889999999999997</v>
      </c>
      <c r="M108">
        <v>1.9800000000000002E-2</v>
      </c>
      <c r="N108">
        <v>0.20050000000000001</v>
      </c>
      <c r="O108">
        <v>5.9999999999999995E-4</v>
      </c>
      <c r="P108">
        <v>0.1239</v>
      </c>
      <c r="Q108" s="1">
        <v>56446.84</v>
      </c>
      <c r="R108">
        <v>0.26040000000000002</v>
      </c>
      <c r="S108">
        <v>0.125</v>
      </c>
      <c r="T108">
        <v>0.61460000000000004</v>
      </c>
      <c r="U108">
        <v>12</v>
      </c>
      <c r="V108" s="1">
        <v>75521.58</v>
      </c>
      <c r="W108">
        <v>133.82</v>
      </c>
      <c r="X108" s="1">
        <v>180774.84</v>
      </c>
      <c r="Y108">
        <v>0.88019999999999998</v>
      </c>
      <c r="Z108">
        <v>4.3999999999999997E-2</v>
      </c>
      <c r="AA108">
        <v>7.5800000000000006E-2</v>
      </c>
      <c r="AB108">
        <v>0.1198</v>
      </c>
      <c r="AC108">
        <v>180.77</v>
      </c>
      <c r="AD108" s="1">
        <v>4097.91</v>
      </c>
      <c r="AE108">
        <v>481.18</v>
      </c>
      <c r="AF108" s="1">
        <v>167079.66</v>
      </c>
      <c r="AG108">
        <v>394</v>
      </c>
      <c r="AH108" s="1">
        <v>40463</v>
      </c>
      <c r="AI108" s="1">
        <v>65289</v>
      </c>
      <c r="AJ108">
        <v>30.2</v>
      </c>
      <c r="AK108">
        <v>22.01</v>
      </c>
      <c r="AL108">
        <v>22.91</v>
      </c>
      <c r="AM108">
        <v>4.2</v>
      </c>
      <c r="AN108">
        <v>0</v>
      </c>
      <c r="AO108">
        <v>0.7036</v>
      </c>
      <c r="AP108" s="1">
        <v>1004.13</v>
      </c>
      <c r="AQ108" s="1">
        <v>2027.58</v>
      </c>
      <c r="AR108" s="1">
        <v>5652.09</v>
      </c>
      <c r="AS108">
        <v>678.69</v>
      </c>
      <c r="AT108">
        <v>210.19</v>
      </c>
      <c r="AU108" s="1">
        <v>9572.7099999999991</v>
      </c>
      <c r="AV108" s="1">
        <v>5850.9</v>
      </c>
      <c r="AW108">
        <v>0.53320000000000001</v>
      </c>
      <c r="AX108" s="1">
        <v>3341.59</v>
      </c>
      <c r="AY108">
        <v>0.30449999999999999</v>
      </c>
      <c r="AZ108" s="1">
        <v>1276.6199999999999</v>
      </c>
      <c r="BA108">
        <v>0.1163</v>
      </c>
      <c r="BB108">
        <v>504.41</v>
      </c>
      <c r="BC108">
        <v>4.5999999999999999E-2</v>
      </c>
      <c r="BD108" s="1">
        <v>10973.52</v>
      </c>
      <c r="BE108" s="1">
        <v>5348.3</v>
      </c>
      <c r="BF108">
        <v>1.262</v>
      </c>
      <c r="BG108">
        <v>0.54920000000000002</v>
      </c>
      <c r="BH108">
        <v>0.23350000000000001</v>
      </c>
      <c r="BI108">
        <v>0.1734</v>
      </c>
      <c r="BJ108">
        <v>3.15E-2</v>
      </c>
      <c r="BK108">
        <v>1.2500000000000001E-2</v>
      </c>
    </row>
    <row r="109" spans="1:63" x14ac:dyDescent="0.25">
      <c r="A109" t="s">
        <v>110</v>
      </c>
      <c r="B109">
        <v>48488</v>
      </c>
      <c r="C109">
        <v>117</v>
      </c>
      <c r="D109">
        <v>21.04</v>
      </c>
      <c r="E109" s="1">
        <v>2461.39</v>
      </c>
      <c r="F109" s="1">
        <v>2257.19</v>
      </c>
      <c r="G109">
        <v>7.1999999999999998E-3</v>
      </c>
      <c r="H109">
        <v>8.9999999999999998E-4</v>
      </c>
      <c r="I109">
        <v>4.7000000000000002E-3</v>
      </c>
      <c r="J109">
        <v>0</v>
      </c>
      <c r="K109">
        <v>2.4899999999999999E-2</v>
      </c>
      <c r="L109">
        <v>0.93500000000000005</v>
      </c>
      <c r="M109">
        <v>2.7300000000000001E-2</v>
      </c>
      <c r="N109">
        <v>0.29620000000000002</v>
      </c>
      <c r="O109">
        <v>1.9E-3</v>
      </c>
      <c r="P109">
        <v>0.13200000000000001</v>
      </c>
      <c r="Q109" s="1">
        <v>63666.879999999997</v>
      </c>
      <c r="R109">
        <v>0.29520000000000002</v>
      </c>
      <c r="S109">
        <v>0.1024</v>
      </c>
      <c r="T109">
        <v>0.60240000000000005</v>
      </c>
      <c r="U109">
        <v>15.95</v>
      </c>
      <c r="V109" s="1">
        <v>71750.75</v>
      </c>
      <c r="W109">
        <v>146.75</v>
      </c>
      <c r="X109" s="1">
        <v>214198.93</v>
      </c>
      <c r="Y109">
        <v>0.84340000000000004</v>
      </c>
      <c r="Z109">
        <v>0.1275</v>
      </c>
      <c r="AA109">
        <v>2.9100000000000001E-2</v>
      </c>
      <c r="AB109">
        <v>0.15659999999999999</v>
      </c>
      <c r="AC109">
        <v>214.2</v>
      </c>
      <c r="AD109" s="1">
        <v>6919.34</v>
      </c>
      <c r="AE109">
        <v>761.7</v>
      </c>
      <c r="AF109" s="1">
        <v>208465.56</v>
      </c>
      <c r="AG109">
        <v>500</v>
      </c>
      <c r="AH109" s="1">
        <v>37524</v>
      </c>
      <c r="AI109" s="1">
        <v>60033</v>
      </c>
      <c r="AJ109">
        <v>59.35</v>
      </c>
      <c r="AK109">
        <v>31.2</v>
      </c>
      <c r="AL109">
        <v>33.450000000000003</v>
      </c>
      <c r="AM109">
        <v>4.5</v>
      </c>
      <c r="AN109" s="1">
        <v>2334.2199999999998</v>
      </c>
      <c r="AO109">
        <v>1.4598</v>
      </c>
      <c r="AP109" s="1">
        <v>1205.1099999999999</v>
      </c>
      <c r="AQ109" s="1">
        <v>2437.33</v>
      </c>
      <c r="AR109" s="1">
        <v>7980.94</v>
      </c>
      <c r="AS109">
        <v>874.98</v>
      </c>
      <c r="AT109">
        <v>367.16</v>
      </c>
      <c r="AU109" s="1">
        <v>12865.54</v>
      </c>
      <c r="AV109" s="1">
        <v>4878.7700000000004</v>
      </c>
      <c r="AW109">
        <v>0.31569999999999998</v>
      </c>
      <c r="AX109" s="1">
        <v>8792.11</v>
      </c>
      <c r="AY109">
        <v>0.56899999999999995</v>
      </c>
      <c r="AZ109" s="1">
        <v>1034.82</v>
      </c>
      <c r="BA109">
        <v>6.7000000000000004E-2</v>
      </c>
      <c r="BB109">
        <v>747.51</v>
      </c>
      <c r="BC109">
        <v>4.8399999999999999E-2</v>
      </c>
      <c r="BD109" s="1">
        <v>15453.21</v>
      </c>
      <c r="BE109" s="1">
        <v>3497.92</v>
      </c>
      <c r="BF109">
        <v>0.65559999999999996</v>
      </c>
      <c r="BG109">
        <v>0.55559999999999998</v>
      </c>
      <c r="BH109">
        <v>0.22889999999999999</v>
      </c>
      <c r="BI109">
        <v>0.1686</v>
      </c>
      <c r="BJ109">
        <v>3.4599999999999999E-2</v>
      </c>
      <c r="BK109">
        <v>1.2200000000000001E-2</v>
      </c>
    </row>
    <row r="110" spans="1:63" x14ac:dyDescent="0.25">
      <c r="A110" t="s">
        <v>111</v>
      </c>
      <c r="B110">
        <v>45302</v>
      </c>
      <c r="C110">
        <v>67</v>
      </c>
      <c r="D110">
        <v>31.09</v>
      </c>
      <c r="E110" s="1">
        <v>2082.83</v>
      </c>
      <c r="F110" s="1">
        <v>2121.37</v>
      </c>
      <c r="G110">
        <v>1.5E-3</v>
      </c>
      <c r="H110">
        <v>5.0000000000000001E-4</v>
      </c>
      <c r="I110">
        <v>1.03E-2</v>
      </c>
      <c r="J110">
        <v>0</v>
      </c>
      <c r="K110">
        <v>0.1111</v>
      </c>
      <c r="L110">
        <v>0.84819999999999995</v>
      </c>
      <c r="M110">
        <v>2.8400000000000002E-2</v>
      </c>
      <c r="N110">
        <v>0.45300000000000001</v>
      </c>
      <c r="O110">
        <v>1.6000000000000001E-3</v>
      </c>
      <c r="P110">
        <v>0.1595</v>
      </c>
      <c r="Q110" s="1">
        <v>62385.06</v>
      </c>
      <c r="R110">
        <v>0.42449999999999999</v>
      </c>
      <c r="S110">
        <v>0.11509999999999999</v>
      </c>
      <c r="T110">
        <v>0.46039999999999998</v>
      </c>
      <c r="U110">
        <v>19</v>
      </c>
      <c r="V110" s="1">
        <v>80201.37</v>
      </c>
      <c r="W110">
        <v>107.02</v>
      </c>
      <c r="X110" s="1">
        <v>115590.15</v>
      </c>
      <c r="Y110">
        <v>0.76600000000000001</v>
      </c>
      <c r="Z110">
        <v>0.19650000000000001</v>
      </c>
      <c r="AA110">
        <v>3.7600000000000001E-2</v>
      </c>
      <c r="AB110">
        <v>0.23400000000000001</v>
      </c>
      <c r="AC110">
        <v>115.59</v>
      </c>
      <c r="AD110" s="1">
        <v>3666.59</v>
      </c>
      <c r="AE110">
        <v>397.13</v>
      </c>
      <c r="AF110" s="1">
        <v>109927.66</v>
      </c>
      <c r="AG110">
        <v>128</v>
      </c>
      <c r="AH110" s="1">
        <v>33961</v>
      </c>
      <c r="AI110" s="1">
        <v>47657</v>
      </c>
      <c r="AJ110">
        <v>48.85</v>
      </c>
      <c r="AK110">
        <v>28.6</v>
      </c>
      <c r="AL110">
        <v>40.61</v>
      </c>
      <c r="AM110">
        <v>3.7</v>
      </c>
      <c r="AN110" s="1">
        <v>1183.53</v>
      </c>
      <c r="AO110">
        <v>1.2846</v>
      </c>
      <c r="AP110" s="1">
        <v>1337.16</v>
      </c>
      <c r="AQ110" s="1">
        <v>2033.2</v>
      </c>
      <c r="AR110" s="1">
        <v>6951.85</v>
      </c>
      <c r="AS110">
        <v>805.64</v>
      </c>
      <c r="AT110">
        <v>317.39</v>
      </c>
      <c r="AU110" s="1">
        <v>11445.22</v>
      </c>
      <c r="AV110" s="1">
        <v>6570.44</v>
      </c>
      <c r="AW110">
        <v>0.496</v>
      </c>
      <c r="AX110" s="1">
        <v>4286.84</v>
      </c>
      <c r="AY110">
        <v>0.3236</v>
      </c>
      <c r="AZ110" s="1">
        <v>1424.88</v>
      </c>
      <c r="BA110">
        <v>0.1076</v>
      </c>
      <c r="BB110">
        <v>963.5</v>
      </c>
      <c r="BC110">
        <v>7.2700000000000001E-2</v>
      </c>
      <c r="BD110" s="1">
        <v>13245.66</v>
      </c>
      <c r="BE110" s="1">
        <v>6305.17</v>
      </c>
      <c r="BF110">
        <v>2.3759000000000001</v>
      </c>
      <c r="BG110">
        <v>0.5514</v>
      </c>
      <c r="BH110">
        <v>0.2142</v>
      </c>
      <c r="BI110">
        <v>0.19339999999999999</v>
      </c>
      <c r="BJ110">
        <v>2.87E-2</v>
      </c>
      <c r="BK110">
        <v>1.23E-2</v>
      </c>
    </row>
    <row r="111" spans="1:63" x14ac:dyDescent="0.25">
      <c r="A111" t="s">
        <v>112</v>
      </c>
      <c r="B111">
        <v>45310</v>
      </c>
      <c r="C111">
        <v>44</v>
      </c>
      <c r="D111">
        <v>27.18</v>
      </c>
      <c r="E111" s="1">
        <v>1195.8499999999999</v>
      </c>
      <c r="F111" s="1">
        <v>1326.52</v>
      </c>
      <c r="G111">
        <v>3.0000000000000001E-3</v>
      </c>
      <c r="H111">
        <v>2.64E-2</v>
      </c>
      <c r="I111">
        <v>4.1000000000000003E-3</v>
      </c>
      <c r="J111">
        <v>0</v>
      </c>
      <c r="K111">
        <v>1.3100000000000001E-2</v>
      </c>
      <c r="L111">
        <v>0.94810000000000005</v>
      </c>
      <c r="M111">
        <v>5.3E-3</v>
      </c>
      <c r="N111">
        <v>0.1656</v>
      </c>
      <c r="O111">
        <v>2.47E-2</v>
      </c>
      <c r="P111">
        <v>0.108</v>
      </c>
      <c r="Q111" s="1">
        <v>66211.44</v>
      </c>
      <c r="R111">
        <v>7.6899999999999996E-2</v>
      </c>
      <c r="S111">
        <v>0.15379999999999999</v>
      </c>
      <c r="T111">
        <v>0.76919999999999999</v>
      </c>
      <c r="U111">
        <v>7</v>
      </c>
      <c r="V111" s="1">
        <v>93568.14</v>
      </c>
      <c r="W111">
        <v>170.84</v>
      </c>
      <c r="X111" s="1">
        <v>145135.65</v>
      </c>
      <c r="Y111">
        <v>0.87980000000000003</v>
      </c>
      <c r="Z111">
        <v>9.69E-2</v>
      </c>
      <c r="AA111">
        <v>2.3199999999999998E-2</v>
      </c>
      <c r="AB111">
        <v>0.1202</v>
      </c>
      <c r="AC111">
        <v>145.13999999999999</v>
      </c>
      <c r="AD111" s="1">
        <v>3676.3</v>
      </c>
      <c r="AE111">
        <v>461.04</v>
      </c>
      <c r="AF111" s="1">
        <v>125940.8</v>
      </c>
      <c r="AG111">
        <v>192</v>
      </c>
      <c r="AH111" s="1">
        <v>37732</v>
      </c>
      <c r="AI111" s="1">
        <v>57862</v>
      </c>
      <c r="AJ111">
        <v>48.18</v>
      </c>
      <c r="AK111">
        <v>23.66</v>
      </c>
      <c r="AL111">
        <v>35.01</v>
      </c>
      <c r="AM111">
        <v>5</v>
      </c>
      <c r="AN111">
        <v>794.53</v>
      </c>
      <c r="AO111">
        <v>0.99129999999999996</v>
      </c>
      <c r="AP111" s="1">
        <v>1224.0999999999999</v>
      </c>
      <c r="AQ111" s="1">
        <v>1587.28</v>
      </c>
      <c r="AR111" s="1">
        <v>7913.78</v>
      </c>
      <c r="AS111">
        <v>363.73</v>
      </c>
      <c r="AT111">
        <v>269.26</v>
      </c>
      <c r="AU111" s="1">
        <v>11358.14</v>
      </c>
      <c r="AV111" s="1">
        <v>5853.83</v>
      </c>
      <c r="AW111">
        <v>0.49619999999999997</v>
      </c>
      <c r="AX111" s="1">
        <v>3643.48</v>
      </c>
      <c r="AY111">
        <v>0.30890000000000001</v>
      </c>
      <c r="AZ111" s="1">
        <v>1899.51</v>
      </c>
      <c r="BA111">
        <v>0.161</v>
      </c>
      <c r="BB111">
        <v>399.94</v>
      </c>
      <c r="BC111">
        <v>3.39E-2</v>
      </c>
      <c r="BD111" s="1">
        <v>11796.76</v>
      </c>
      <c r="BE111" s="1">
        <v>5972.78</v>
      </c>
      <c r="BF111">
        <v>1.7850999999999999</v>
      </c>
      <c r="BG111">
        <v>0.61370000000000002</v>
      </c>
      <c r="BH111">
        <v>0.24049999999999999</v>
      </c>
      <c r="BI111">
        <v>7.2800000000000004E-2</v>
      </c>
      <c r="BJ111">
        <v>2.4500000000000001E-2</v>
      </c>
      <c r="BK111">
        <v>4.8500000000000001E-2</v>
      </c>
    </row>
    <row r="112" spans="1:63" x14ac:dyDescent="0.25">
      <c r="A112" t="s">
        <v>113</v>
      </c>
      <c r="B112">
        <v>46516</v>
      </c>
      <c r="C112">
        <v>109</v>
      </c>
      <c r="D112">
        <v>6.97</v>
      </c>
      <c r="E112">
        <v>760.12</v>
      </c>
      <c r="F112">
        <v>917.07</v>
      </c>
      <c r="G112">
        <v>4.1000000000000003E-3</v>
      </c>
      <c r="H112">
        <v>0</v>
      </c>
      <c r="I112">
        <v>3.8E-3</v>
      </c>
      <c r="J112">
        <v>0</v>
      </c>
      <c r="K112">
        <v>9.7999999999999997E-3</v>
      </c>
      <c r="L112">
        <v>0.96479999999999999</v>
      </c>
      <c r="M112">
        <v>1.7500000000000002E-2</v>
      </c>
      <c r="N112">
        <v>0.3649</v>
      </c>
      <c r="O112">
        <v>0</v>
      </c>
      <c r="P112">
        <v>0.14760000000000001</v>
      </c>
      <c r="Q112" s="1">
        <v>56663.32</v>
      </c>
      <c r="R112">
        <v>0.13850000000000001</v>
      </c>
      <c r="S112">
        <v>0.13850000000000001</v>
      </c>
      <c r="T112">
        <v>0.72309999999999997</v>
      </c>
      <c r="U112">
        <v>5.58</v>
      </c>
      <c r="V112" s="1">
        <v>80026.7</v>
      </c>
      <c r="W112">
        <v>126.09</v>
      </c>
      <c r="X112" s="1">
        <v>182853.4</v>
      </c>
      <c r="Y112">
        <v>0.85</v>
      </c>
      <c r="Z112">
        <v>7.7299999999999994E-2</v>
      </c>
      <c r="AA112">
        <v>7.2800000000000004E-2</v>
      </c>
      <c r="AB112">
        <v>0.15</v>
      </c>
      <c r="AC112">
        <v>182.85</v>
      </c>
      <c r="AD112" s="1">
        <v>4803.7299999999996</v>
      </c>
      <c r="AE112">
        <v>673.36</v>
      </c>
      <c r="AF112" s="1">
        <v>143345.39000000001</v>
      </c>
      <c r="AG112">
        <v>275</v>
      </c>
      <c r="AH112" s="1">
        <v>34063</v>
      </c>
      <c r="AI112" s="1">
        <v>51308</v>
      </c>
      <c r="AJ112">
        <v>49.2</v>
      </c>
      <c r="AK112">
        <v>23.49</v>
      </c>
      <c r="AL112">
        <v>35.299999999999997</v>
      </c>
      <c r="AM112">
        <v>5</v>
      </c>
      <c r="AN112" s="1">
        <v>2131.86</v>
      </c>
      <c r="AO112">
        <v>1.5065999999999999</v>
      </c>
      <c r="AP112" s="1">
        <v>1460.25</v>
      </c>
      <c r="AQ112" s="1">
        <v>2279.0300000000002</v>
      </c>
      <c r="AR112" s="1">
        <v>6009.96</v>
      </c>
      <c r="AS112">
        <v>865.6</v>
      </c>
      <c r="AT112">
        <v>388.86</v>
      </c>
      <c r="AU112" s="1">
        <v>11003.69</v>
      </c>
      <c r="AV112" s="1">
        <v>5199.55</v>
      </c>
      <c r="AW112">
        <v>0.38300000000000001</v>
      </c>
      <c r="AX112" s="1">
        <v>4963.47</v>
      </c>
      <c r="AY112">
        <v>0.36559999999999998</v>
      </c>
      <c r="AZ112" s="1">
        <v>2822.87</v>
      </c>
      <c r="BA112">
        <v>0.2079</v>
      </c>
      <c r="BB112">
        <v>590.15</v>
      </c>
      <c r="BC112">
        <v>4.3499999999999997E-2</v>
      </c>
      <c r="BD112" s="1">
        <v>13576.04</v>
      </c>
      <c r="BE112" s="1">
        <v>6889.87</v>
      </c>
      <c r="BF112">
        <v>1.9871000000000001</v>
      </c>
      <c r="BG112">
        <v>0.53549999999999998</v>
      </c>
      <c r="BH112">
        <v>0.25690000000000002</v>
      </c>
      <c r="BI112">
        <v>0.15920000000000001</v>
      </c>
      <c r="BJ112">
        <v>3.1600000000000003E-2</v>
      </c>
      <c r="BK112">
        <v>1.6799999999999999E-2</v>
      </c>
    </row>
    <row r="113" spans="1:63" x14ac:dyDescent="0.25">
      <c r="A113" t="s">
        <v>114</v>
      </c>
      <c r="B113">
        <v>48140</v>
      </c>
      <c r="C113">
        <v>25</v>
      </c>
      <c r="D113">
        <v>32.75</v>
      </c>
      <c r="E113">
        <v>818.85</v>
      </c>
      <c r="F113">
        <v>829.97</v>
      </c>
      <c r="G113">
        <v>0</v>
      </c>
      <c r="H113">
        <v>0</v>
      </c>
      <c r="I113">
        <v>0</v>
      </c>
      <c r="J113">
        <v>0</v>
      </c>
      <c r="K113">
        <v>3.0499999999999999E-2</v>
      </c>
      <c r="L113">
        <v>0.94799999999999995</v>
      </c>
      <c r="M113">
        <v>2.1499999999999998E-2</v>
      </c>
      <c r="N113">
        <v>0.26219999999999999</v>
      </c>
      <c r="O113">
        <v>0</v>
      </c>
      <c r="P113">
        <v>0.1046</v>
      </c>
      <c r="Q113" s="1">
        <v>59890.52</v>
      </c>
      <c r="R113">
        <v>0.1449</v>
      </c>
      <c r="S113">
        <v>0.2319</v>
      </c>
      <c r="T113">
        <v>0.62319999999999998</v>
      </c>
      <c r="U113">
        <v>7.85</v>
      </c>
      <c r="V113" s="1">
        <v>77123.31</v>
      </c>
      <c r="W113">
        <v>100.75</v>
      </c>
      <c r="X113" s="1">
        <v>293771.95</v>
      </c>
      <c r="Y113">
        <v>0.87409999999999999</v>
      </c>
      <c r="Z113">
        <v>8.3500000000000005E-2</v>
      </c>
      <c r="AA113">
        <v>4.24E-2</v>
      </c>
      <c r="AB113">
        <v>0.12590000000000001</v>
      </c>
      <c r="AC113">
        <v>293.77</v>
      </c>
      <c r="AD113" s="1">
        <v>10883.29</v>
      </c>
      <c r="AE113" s="1">
        <v>1217.8</v>
      </c>
      <c r="AF113" s="1">
        <v>256961.24</v>
      </c>
      <c r="AG113">
        <v>568</v>
      </c>
      <c r="AH113" s="1">
        <v>38879</v>
      </c>
      <c r="AI113" s="1">
        <v>70606</v>
      </c>
      <c r="AJ113">
        <v>56.79</v>
      </c>
      <c r="AK113">
        <v>36.36</v>
      </c>
      <c r="AL113">
        <v>34.21</v>
      </c>
      <c r="AM113">
        <v>5.0999999999999996</v>
      </c>
      <c r="AN113">
        <v>0</v>
      </c>
      <c r="AO113">
        <v>1.2001999999999999</v>
      </c>
      <c r="AP113" s="1">
        <v>2132.9</v>
      </c>
      <c r="AQ113" s="1">
        <v>2077.79</v>
      </c>
      <c r="AR113" s="1">
        <v>7335.92</v>
      </c>
      <c r="AS113">
        <v>957.32</v>
      </c>
      <c r="AT113">
        <v>220.16</v>
      </c>
      <c r="AU113" s="1">
        <v>12724.03</v>
      </c>
      <c r="AV113" s="1">
        <v>3805.49</v>
      </c>
      <c r="AW113">
        <v>0.26200000000000001</v>
      </c>
      <c r="AX113" s="1">
        <v>8990.31</v>
      </c>
      <c r="AY113">
        <v>0.61909999999999998</v>
      </c>
      <c r="AZ113" s="1">
        <v>1239.32</v>
      </c>
      <c r="BA113">
        <v>8.5300000000000001E-2</v>
      </c>
      <c r="BB113">
        <v>487.46</v>
      </c>
      <c r="BC113">
        <v>3.3599999999999998E-2</v>
      </c>
      <c r="BD113" s="1">
        <v>14522.58</v>
      </c>
      <c r="BE113" s="1">
        <v>2921.02</v>
      </c>
      <c r="BF113">
        <v>0.42249999999999999</v>
      </c>
      <c r="BG113">
        <v>0.59799999999999998</v>
      </c>
      <c r="BH113">
        <v>0.2082</v>
      </c>
      <c r="BI113">
        <v>0.1298</v>
      </c>
      <c r="BJ113">
        <v>4.3999999999999997E-2</v>
      </c>
      <c r="BK113">
        <v>2.01E-2</v>
      </c>
    </row>
    <row r="114" spans="1:63" x14ac:dyDescent="0.25">
      <c r="A114" t="s">
        <v>115</v>
      </c>
      <c r="B114">
        <v>45328</v>
      </c>
      <c r="C114">
        <v>16</v>
      </c>
      <c r="D114">
        <v>60.9</v>
      </c>
      <c r="E114">
        <v>974.38</v>
      </c>
      <c r="F114" s="1">
        <v>1060.22</v>
      </c>
      <c r="G114">
        <v>1.23E-2</v>
      </c>
      <c r="H114">
        <v>0</v>
      </c>
      <c r="I114">
        <v>5.7000000000000002E-3</v>
      </c>
      <c r="J114">
        <v>0</v>
      </c>
      <c r="K114">
        <v>2.58E-2</v>
      </c>
      <c r="L114">
        <v>0.93010000000000004</v>
      </c>
      <c r="M114">
        <v>2.5999999999999999E-2</v>
      </c>
      <c r="N114">
        <v>0.2457</v>
      </c>
      <c r="O114">
        <v>3.8E-3</v>
      </c>
      <c r="P114">
        <v>0.15970000000000001</v>
      </c>
      <c r="Q114" s="1">
        <v>51503.77</v>
      </c>
      <c r="R114">
        <v>0.31709999999999999</v>
      </c>
      <c r="S114">
        <v>0.29270000000000002</v>
      </c>
      <c r="T114">
        <v>0.39019999999999999</v>
      </c>
      <c r="U114">
        <v>12.33</v>
      </c>
      <c r="V114" s="1">
        <v>71947.399999999994</v>
      </c>
      <c r="W114">
        <v>78.12</v>
      </c>
      <c r="X114" s="1">
        <v>202628.96</v>
      </c>
      <c r="Y114">
        <v>0.71189999999999998</v>
      </c>
      <c r="Z114">
        <v>0.2402</v>
      </c>
      <c r="AA114">
        <v>4.7899999999999998E-2</v>
      </c>
      <c r="AB114">
        <v>0.28810000000000002</v>
      </c>
      <c r="AC114">
        <v>202.63</v>
      </c>
      <c r="AD114" s="1">
        <v>4581.4799999999996</v>
      </c>
      <c r="AE114">
        <v>575.87</v>
      </c>
      <c r="AF114" s="1">
        <v>187280.62</v>
      </c>
      <c r="AG114">
        <v>456</v>
      </c>
      <c r="AH114" s="1">
        <v>32921</v>
      </c>
      <c r="AI114" s="1">
        <v>52844</v>
      </c>
      <c r="AJ114">
        <v>31.7</v>
      </c>
      <c r="AK114">
        <v>22.19</v>
      </c>
      <c r="AL114">
        <v>22.05</v>
      </c>
      <c r="AM114">
        <v>0</v>
      </c>
      <c r="AN114" s="1">
        <v>1997.89</v>
      </c>
      <c r="AO114">
        <v>1.2060999999999999</v>
      </c>
      <c r="AP114" s="1">
        <v>1330.61</v>
      </c>
      <c r="AQ114" s="1">
        <v>1607.78</v>
      </c>
      <c r="AR114" s="1">
        <v>5968.64</v>
      </c>
      <c r="AS114">
        <v>545.29999999999995</v>
      </c>
      <c r="AT114">
        <v>257.88</v>
      </c>
      <c r="AU114" s="1">
        <v>9710.24</v>
      </c>
      <c r="AV114" s="1">
        <v>3544.88</v>
      </c>
      <c r="AW114">
        <v>0.3024</v>
      </c>
      <c r="AX114" s="1">
        <v>5286.82</v>
      </c>
      <c r="AY114">
        <v>0.45090000000000002</v>
      </c>
      <c r="AZ114" s="1">
        <v>2164.04</v>
      </c>
      <c r="BA114">
        <v>0.18459999999999999</v>
      </c>
      <c r="BB114">
        <v>728.66</v>
      </c>
      <c r="BC114">
        <v>6.2100000000000002E-2</v>
      </c>
      <c r="BD114" s="1">
        <v>11724.39</v>
      </c>
      <c r="BE114" s="1">
        <v>3322.8</v>
      </c>
      <c r="BF114">
        <v>0.79549999999999998</v>
      </c>
      <c r="BG114">
        <v>0.50870000000000004</v>
      </c>
      <c r="BH114">
        <v>0.2117</v>
      </c>
      <c r="BI114">
        <v>0.23180000000000001</v>
      </c>
      <c r="BJ114">
        <v>2.47E-2</v>
      </c>
      <c r="BK114">
        <v>2.3099999999999999E-2</v>
      </c>
    </row>
    <row r="115" spans="1:63" x14ac:dyDescent="0.25">
      <c r="A115" t="s">
        <v>116</v>
      </c>
      <c r="B115">
        <v>43802</v>
      </c>
      <c r="C115">
        <v>137</v>
      </c>
      <c r="D115">
        <v>525.65</v>
      </c>
      <c r="E115" s="1">
        <v>72013.88</v>
      </c>
      <c r="F115" s="1">
        <v>48927.93</v>
      </c>
      <c r="G115">
        <v>3.8699999999999998E-2</v>
      </c>
      <c r="H115">
        <v>5.9999999999999995E-4</v>
      </c>
      <c r="I115">
        <v>0.54059999999999997</v>
      </c>
      <c r="J115">
        <v>2.5000000000000001E-3</v>
      </c>
      <c r="K115">
        <v>0.12529999999999999</v>
      </c>
      <c r="L115">
        <v>0.221</v>
      </c>
      <c r="M115">
        <v>7.1300000000000002E-2</v>
      </c>
      <c r="N115">
        <v>1</v>
      </c>
      <c r="O115">
        <v>0.16980000000000001</v>
      </c>
      <c r="P115">
        <v>0.1734</v>
      </c>
      <c r="Q115" s="1">
        <v>70184.86</v>
      </c>
      <c r="R115">
        <v>0.15970000000000001</v>
      </c>
      <c r="S115">
        <v>0.1721</v>
      </c>
      <c r="T115">
        <v>0.66820000000000002</v>
      </c>
      <c r="U115">
        <v>306.87</v>
      </c>
      <c r="V115" s="1">
        <v>102236.04</v>
      </c>
      <c r="W115">
        <v>234.66</v>
      </c>
      <c r="X115" s="1">
        <v>142855.99</v>
      </c>
      <c r="Y115">
        <v>0.55649999999999999</v>
      </c>
      <c r="Z115">
        <v>0.40439999999999998</v>
      </c>
      <c r="AA115">
        <v>3.9100000000000003E-2</v>
      </c>
      <c r="AB115">
        <v>0.44350000000000001</v>
      </c>
      <c r="AC115">
        <v>142.86000000000001</v>
      </c>
      <c r="AD115" s="1">
        <v>6720.41</v>
      </c>
      <c r="AE115">
        <v>518.09</v>
      </c>
      <c r="AF115" s="1">
        <v>122660</v>
      </c>
      <c r="AG115">
        <v>175</v>
      </c>
      <c r="AH115" s="1">
        <v>30972</v>
      </c>
      <c r="AI115" s="1">
        <v>49147</v>
      </c>
      <c r="AJ115">
        <v>76.680000000000007</v>
      </c>
      <c r="AK115">
        <v>40.450000000000003</v>
      </c>
      <c r="AL115">
        <v>53.25</v>
      </c>
      <c r="AM115">
        <v>4.51</v>
      </c>
      <c r="AN115">
        <v>0</v>
      </c>
      <c r="AO115">
        <v>0.90029999999999999</v>
      </c>
      <c r="AP115" s="1">
        <v>2151.77</v>
      </c>
      <c r="AQ115" s="1">
        <v>3894.23</v>
      </c>
      <c r="AR115" s="1">
        <v>7960.86</v>
      </c>
      <c r="AS115" s="1">
        <v>1467.36</v>
      </c>
      <c r="AT115">
        <v>719.77</v>
      </c>
      <c r="AU115" s="1">
        <v>16193.99</v>
      </c>
      <c r="AV115" s="1">
        <v>8114.74</v>
      </c>
      <c r="AW115">
        <v>0.38030000000000003</v>
      </c>
      <c r="AX115" s="1">
        <v>10438.44</v>
      </c>
      <c r="AY115">
        <v>0.48920000000000002</v>
      </c>
      <c r="AZ115">
        <v>900.5</v>
      </c>
      <c r="BA115">
        <v>4.2200000000000001E-2</v>
      </c>
      <c r="BB115" s="1">
        <v>1882.56</v>
      </c>
      <c r="BC115">
        <v>8.8200000000000001E-2</v>
      </c>
      <c r="BD115" s="1">
        <v>21336.23</v>
      </c>
      <c r="BE115" s="1">
        <v>2245.96</v>
      </c>
      <c r="BF115">
        <v>0.61199999999999999</v>
      </c>
      <c r="BG115">
        <v>0.47870000000000001</v>
      </c>
      <c r="BH115">
        <v>0.2019</v>
      </c>
      <c r="BI115">
        <v>0.2868</v>
      </c>
      <c r="BJ115">
        <v>2.12E-2</v>
      </c>
      <c r="BK115">
        <v>1.14E-2</v>
      </c>
    </row>
    <row r="116" spans="1:63" x14ac:dyDescent="0.25">
      <c r="A116" t="s">
        <v>117</v>
      </c>
      <c r="B116">
        <v>49312</v>
      </c>
      <c r="C116">
        <v>73</v>
      </c>
      <c r="D116">
        <v>11.98</v>
      </c>
      <c r="E116">
        <v>874.9</v>
      </c>
      <c r="F116">
        <v>835.33</v>
      </c>
      <c r="G116">
        <v>6.0000000000000001E-3</v>
      </c>
      <c r="H116">
        <v>0</v>
      </c>
      <c r="I116">
        <v>4.5999999999999999E-3</v>
      </c>
      <c r="J116">
        <v>0</v>
      </c>
      <c r="K116">
        <v>6.3500000000000001E-2</v>
      </c>
      <c r="L116">
        <v>0.91590000000000005</v>
      </c>
      <c r="M116">
        <v>0.01</v>
      </c>
      <c r="N116">
        <v>0.26119999999999999</v>
      </c>
      <c r="O116">
        <v>0</v>
      </c>
      <c r="P116">
        <v>0.14910000000000001</v>
      </c>
      <c r="Q116" s="1">
        <v>57231.83</v>
      </c>
      <c r="R116">
        <v>0.1585</v>
      </c>
      <c r="S116">
        <v>0.1341</v>
      </c>
      <c r="T116">
        <v>0.70730000000000004</v>
      </c>
      <c r="U116">
        <v>4.5999999999999996</v>
      </c>
      <c r="V116" s="1">
        <v>79491.09</v>
      </c>
      <c r="W116">
        <v>186</v>
      </c>
      <c r="X116" s="1">
        <v>149837.71</v>
      </c>
      <c r="Y116">
        <v>0.9234</v>
      </c>
      <c r="Z116">
        <v>2.7400000000000001E-2</v>
      </c>
      <c r="AA116">
        <v>4.9099999999999998E-2</v>
      </c>
      <c r="AB116">
        <v>7.6600000000000001E-2</v>
      </c>
      <c r="AC116">
        <v>149.84</v>
      </c>
      <c r="AD116" s="1">
        <v>3416.39</v>
      </c>
      <c r="AE116">
        <v>441.49</v>
      </c>
      <c r="AF116" s="1">
        <v>148724</v>
      </c>
      <c r="AG116">
        <v>303</v>
      </c>
      <c r="AH116" s="1">
        <v>36610</v>
      </c>
      <c r="AI116" s="1">
        <v>53195</v>
      </c>
      <c r="AJ116">
        <v>29.7</v>
      </c>
      <c r="AK116">
        <v>22.47</v>
      </c>
      <c r="AL116">
        <v>21.7</v>
      </c>
      <c r="AM116">
        <v>4.3499999999999996</v>
      </c>
      <c r="AN116" s="1">
        <v>1513.89</v>
      </c>
      <c r="AO116">
        <v>1.3329</v>
      </c>
      <c r="AP116" s="1">
        <v>1421.06</v>
      </c>
      <c r="AQ116" s="1">
        <v>2043.22</v>
      </c>
      <c r="AR116" s="1">
        <v>7108.32</v>
      </c>
      <c r="AS116">
        <v>482</v>
      </c>
      <c r="AT116">
        <v>133.81</v>
      </c>
      <c r="AU116" s="1">
        <v>11188.41</v>
      </c>
      <c r="AV116" s="1">
        <v>7365.94</v>
      </c>
      <c r="AW116">
        <v>0.5393</v>
      </c>
      <c r="AX116" s="1">
        <v>4587.2700000000004</v>
      </c>
      <c r="AY116">
        <v>0.33589999999999998</v>
      </c>
      <c r="AZ116" s="1">
        <v>1075.0999999999999</v>
      </c>
      <c r="BA116">
        <v>7.8700000000000006E-2</v>
      </c>
      <c r="BB116">
        <v>630.02</v>
      </c>
      <c r="BC116">
        <v>4.6100000000000002E-2</v>
      </c>
      <c r="BD116" s="1">
        <v>13658.33</v>
      </c>
      <c r="BE116" s="1">
        <v>5949.45</v>
      </c>
      <c r="BF116">
        <v>1.8984000000000001</v>
      </c>
      <c r="BG116">
        <v>0.54490000000000005</v>
      </c>
      <c r="BH116">
        <v>0.25019999999999998</v>
      </c>
      <c r="BI116">
        <v>0.1638</v>
      </c>
      <c r="BJ116">
        <v>3.1399999999999997E-2</v>
      </c>
      <c r="BK116">
        <v>9.7000000000000003E-3</v>
      </c>
    </row>
    <row r="117" spans="1:63" x14ac:dyDescent="0.25">
      <c r="A117" t="s">
        <v>118</v>
      </c>
      <c r="B117">
        <v>43810</v>
      </c>
      <c r="C117">
        <v>59</v>
      </c>
      <c r="D117">
        <v>28.68</v>
      </c>
      <c r="E117" s="1">
        <v>1692.33</v>
      </c>
      <c r="F117" s="1">
        <v>1548.5</v>
      </c>
      <c r="G117">
        <v>2.7000000000000001E-3</v>
      </c>
      <c r="H117">
        <v>1E-4</v>
      </c>
      <c r="I117">
        <v>1.21E-2</v>
      </c>
      <c r="J117">
        <v>1.1999999999999999E-3</v>
      </c>
      <c r="K117">
        <v>2.9700000000000001E-2</v>
      </c>
      <c r="L117">
        <v>0.90229999999999999</v>
      </c>
      <c r="M117">
        <v>5.1900000000000002E-2</v>
      </c>
      <c r="N117">
        <v>0.58960000000000001</v>
      </c>
      <c r="O117">
        <v>2.2000000000000001E-3</v>
      </c>
      <c r="P117">
        <v>0.20760000000000001</v>
      </c>
      <c r="Q117" s="1">
        <v>60462.04</v>
      </c>
      <c r="R117">
        <v>0.18099999999999999</v>
      </c>
      <c r="S117">
        <v>0.15240000000000001</v>
      </c>
      <c r="T117">
        <v>0.66669999999999996</v>
      </c>
      <c r="U117">
        <v>10</v>
      </c>
      <c r="V117" s="1">
        <v>74844.7</v>
      </c>
      <c r="W117">
        <v>158.56</v>
      </c>
      <c r="X117" s="1">
        <v>128627.93</v>
      </c>
      <c r="Y117">
        <v>0.70089999999999997</v>
      </c>
      <c r="Z117">
        <v>0.25080000000000002</v>
      </c>
      <c r="AA117">
        <v>4.8399999999999999E-2</v>
      </c>
      <c r="AB117">
        <v>0.29909999999999998</v>
      </c>
      <c r="AC117">
        <v>128.63</v>
      </c>
      <c r="AD117" s="1">
        <v>3758.31</v>
      </c>
      <c r="AE117">
        <v>409.91</v>
      </c>
      <c r="AF117" s="1">
        <v>128895.67999999999</v>
      </c>
      <c r="AG117">
        <v>204</v>
      </c>
      <c r="AH117" s="1">
        <v>27878</v>
      </c>
      <c r="AI117" s="1">
        <v>41087</v>
      </c>
      <c r="AJ117">
        <v>41.4</v>
      </c>
      <c r="AK117">
        <v>27.78</v>
      </c>
      <c r="AL117">
        <v>30.89</v>
      </c>
      <c r="AM117">
        <v>3.7</v>
      </c>
      <c r="AN117">
        <v>0</v>
      </c>
      <c r="AO117">
        <v>1.0317000000000001</v>
      </c>
      <c r="AP117" s="1">
        <v>1573.77</v>
      </c>
      <c r="AQ117" s="1">
        <v>2160.5</v>
      </c>
      <c r="AR117" s="1">
        <v>6984.7</v>
      </c>
      <c r="AS117">
        <v>702.89</v>
      </c>
      <c r="AT117">
        <v>195.94</v>
      </c>
      <c r="AU117" s="1">
        <v>11617.8</v>
      </c>
      <c r="AV117" s="1">
        <v>7937.29</v>
      </c>
      <c r="AW117">
        <v>0.60250000000000004</v>
      </c>
      <c r="AX117" s="1">
        <v>3412.22</v>
      </c>
      <c r="AY117">
        <v>0.25900000000000001</v>
      </c>
      <c r="AZ117">
        <v>689.31</v>
      </c>
      <c r="BA117">
        <v>5.2299999999999999E-2</v>
      </c>
      <c r="BB117" s="1">
        <v>1136.1300000000001</v>
      </c>
      <c r="BC117">
        <v>8.6199999999999999E-2</v>
      </c>
      <c r="BD117" s="1">
        <v>13174.96</v>
      </c>
      <c r="BE117" s="1">
        <v>6632.3</v>
      </c>
      <c r="BF117">
        <v>2.7073</v>
      </c>
      <c r="BG117">
        <v>0.52639999999999998</v>
      </c>
      <c r="BH117">
        <v>0.22939999999999999</v>
      </c>
      <c r="BI117">
        <v>0.2097</v>
      </c>
      <c r="BJ117">
        <v>2.3699999999999999E-2</v>
      </c>
      <c r="BK117">
        <v>1.0699999999999999E-2</v>
      </c>
    </row>
    <row r="118" spans="1:63" x14ac:dyDescent="0.25">
      <c r="A118" t="s">
        <v>119</v>
      </c>
      <c r="B118">
        <v>47548</v>
      </c>
      <c r="C118">
        <v>70</v>
      </c>
      <c r="D118">
        <v>5.96</v>
      </c>
      <c r="E118">
        <v>417.32</v>
      </c>
      <c r="F118">
        <v>402.26</v>
      </c>
      <c r="G118">
        <v>0</v>
      </c>
      <c r="H118">
        <v>0</v>
      </c>
      <c r="I118">
        <v>0</v>
      </c>
      <c r="J118">
        <v>0</v>
      </c>
      <c r="K118">
        <v>5.0000000000000001E-3</v>
      </c>
      <c r="L118">
        <v>0.98699999999999999</v>
      </c>
      <c r="M118">
        <v>8.0000000000000002E-3</v>
      </c>
      <c r="N118">
        <v>0.41439999999999999</v>
      </c>
      <c r="O118">
        <v>0</v>
      </c>
      <c r="P118">
        <v>0.191</v>
      </c>
      <c r="Q118" s="1">
        <v>43171.1</v>
      </c>
      <c r="R118">
        <v>0.43330000000000002</v>
      </c>
      <c r="S118">
        <v>6.6699999999999995E-2</v>
      </c>
      <c r="T118">
        <v>0.5</v>
      </c>
      <c r="U118">
        <v>8.99</v>
      </c>
      <c r="V118" s="1">
        <v>45282.31</v>
      </c>
      <c r="W118">
        <v>42.3</v>
      </c>
      <c r="X118" s="1">
        <v>566471.36</v>
      </c>
      <c r="Y118">
        <v>0.28699999999999998</v>
      </c>
      <c r="Z118">
        <v>0.1225</v>
      </c>
      <c r="AA118">
        <v>0.59050000000000002</v>
      </c>
      <c r="AB118">
        <v>0.71299999999999997</v>
      </c>
      <c r="AC118">
        <v>566.47</v>
      </c>
      <c r="AD118" s="1">
        <v>22845.75</v>
      </c>
      <c r="AE118">
        <v>677.36</v>
      </c>
      <c r="AF118" s="1">
        <v>224566.57</v>
      </c>
      <c r="AG118">
        <v>527</v>
      </c>
      <c r="AH118" s="1">
        <v>33237</v>
      </c>
      <c r="AI118" s="1">
        <v>50214</v>
      </c>
      <c r="AJ118">
        <v>47.17</v>
      </c>
      <c r="AK118">
        <v>29.47</v>
      </c>
      <c r="AL118">
        <v>32.799999999999997</v>
      </c>
      <c r="AM118">
        <v>4</v>
      </c>
      <c r="AN118">
        <v>0</v>
      </c>
      <c r="AO118">
        <v>1.3349</v>
      </c>
      <c r="AP118" s="1">
        <v>3155.55</v>
      </c>
      <c r="AQ118" s="1">
        <v>5848.06</v>
      </c>
      <c r="AR118" s="1">
        <v>8247.67</v>
      </c>
      <c r="AS118">
        <v>881.21</v>
      </c>
      <c r="AT118" s="1">
        <v>1043.79</v>
      </c>
      <c r="AU118" s="1">
        <v>19176.13</v>
      </c>
      <c r="AV118" s="1">
        <v>6603.1</v>
      </c>
      <c r="AW118">
        <v>0.215</v>
      </c>
      <c r="AX118" s="1">
        <v>20574.93</v>
      </c>
      <c r="AY118">
        <v>0.66990000000000005</v>
      </c>
      <c r="AZ118" s="1">
        <v>2579.5</v>
      </c>
      <c r="BA118">
        <v>8.4000000000000005E-2</v>
      </c>
      <c r="BB118">
        <v>954.01</v>
      </c>
      <c r="BC118">
        <v>3.1099999999999999E-2</v>
      </c>
      <c r="BD118" s="1">
        <v>30711.53</v>
      </c>
      <c r="BE118" s="1">
        <v>5436.13</v>
      </c>
      <c r="BF118">
        <v>1.6267</v>
      </c>
      <c r="BG118">
        <v>0.46460000000000001</v>
      </c>
      <c r="BH118">
        <v>0.17829999999999999</v>
      </c>
      <c r="BI118">
        <v>0.2848</v>
      </c>
      <c r="BJ118">
        <v>4.1700000000000001E-2</v>
      </c>
      <c r="BK118">
        <v>3.0599999999999999E-2</v>
      </c>
    </row>
    <row r="119" spans="1:63" x14ac:dyDescent="0.25">
      <c r="A119" t="s">
        <v>120</v>
      </c>
      <c r="B119">
        <v>49320</v>
      </c>
      <c r="C119">
        <v>80</v>
      </c>
      <c r="D119">
        <v>7.06</v>
      </c>
      <c r="E119">
        <v>565.16</v>
      </c>
      <c r="F119">
        <v>466.66</v>
      </c>
      <c r="G119">
        <v>0</v>
      </c>
      <c r="H119">
        <v>0</v>
      </c>
      <c r="I119">
        <v>0</v>
      </c>
      <c r="J119">
        <v>0</v>
      </c>
      <c r="K119">
        <v>4.5900000000000003E-2</v>
      </c>
      <c r="L119">
        <v>0.94489999999999996</v>
      </c>
      <c r="M119">
        <v>9.1999999999999998E-3</v>
      </c>
      <c r="N119">
        <v>0.36230000000000001</v>
      </c>
      <c r="O119">
        <v>0</v>
      </c>
      <c r="P119">
        <v>0.217</v>
      </c>
      <c r="Q119" s="1">
        <v>49493.14</v>
      </c>
      <c r="R119">
        <v>0.29820000000000002</v>
      </c>
      <c r="S119">
        <v>0.26319999999999999</v>
      </c>
      <c r="T119">
        <v>0.43859999999999999</v>
      </c>
      <c r="U119">
        <v>4</v>
      </c>
      <c r="V119" s="1">
        <v>77859.75</v>
      </c>
      <c r="W119">
        <v>136.86000000000001</v>
      </c>
      <c r="X119" s="1">
        <v>147143.62</v>
      </c>
      <c r="Y119">
        <v>0.83</v>
      </c>
      <c r="Z119">
        <v>4.3999999999999997E-2</v>
      </c>
      <c r="AA119">
        <v>0.126</v>
      </c>
      <c r="AB119">
        <v>0.17</v>
      </c>
      <c r="AC119">
        <v>147.13999999999999</v>
      </c>
      <c r="AD119" s="1">
        <v>3720.78</v>
      </c>
      <c r="AE119">
        <v>381.2</v>
      </c>
      <c r="AF119" s="1">
        <v>155578.76</v>
      </c>
      <c r="AG119">
        <v>344</v>
      </c>
      <c r="AH119" s="1">
        <v>33859</v>
      </c>
      <c r="AI119" s="1">
        <v>46766</v>
      </c>
      <c r="AJ119">
        <v>34.35</v>
      </c>
      <c r="AK119">
        <v>24</v>
      </c>
      <c r="AL119">
        <v>23.54</v>
      </c>
      <c r="AM119">
        <v>4.45</v>
      </c>
      <c r="AN119" s="1">
        <v>1282.4000000000001</v>
      </c>
      <c r="AO119">
        <v>1.5609999999999999</v>
      </c>
      <c r="AP119" s="1">
        <v>1905.77</v>
      </c>
      <c r="AQ119" s="1">
        <v>2971.16</v>
      </c>
      <c r="AR119" s="1">
        <v>7908.4</v>
      </c>
      <c r="AS119">
        <v>436.77</v>
      </c>
      <c r="AT119">
        <v>287.5</v>
      </c>
      <c r="AU119" s="1">
        <v>13509.59</v>
      </c>
      <c r="AV119" s="1">
        <v>8993.7000000000007</v>
      </c>
      <c r="AW119">
        <v>0.54749999999999999</v>
      </c>
      <c r="AX119" s="1">
        <v>5270.69</v>
      </c>
      <c r="AY119">
        <v>0.32090000000000002</v>
      </c>
      <c r="AZ119" s="1">
        <v>1627.15</v>
      </c>
      <c r="BA119">
        <v>9.9099999999999994E-2</v>
      </c>
      <c r="BB119">
        <v>534.21</v>
      </c>
      <c r="BC119">
        <v>3.2500000000000001E-2</v>
      </c>
      <c r="BD119" s="1">
        <v>16425.75</v>
      </c>
      <c r="BE119" s="1">
        <v>5225.71</v>
      </c>
      <c r="BF119">
        <v>2.0484</v>
      </c>
      <c r="BG119">
        <v>0.4501</v>
      </c>
      <c r="BH119">
        <v>0.21379999999999999</v>
      </c>
      <c r="BI119">
        <v>0.20130000000000001</v>
      </c>
      <c r="BJ119">
        <v>4.4600000000000001E-2</v>
      </c>
      <c r="BK119">
        <v>9.0200000000000002E-2</v>
      </c>
    </row>
    <row r="120" spans="1:63" x14ac:dyDescent="0.25">
      <c r="A120" t="s">
        <v>121</v>
      </c>
      <c r="B120">
        <v>49981</v>
      </c>
      <c r="C120">
        <v>23</v>
      </c>
      <c r="D120">
        <v>127.02</v>
      </c>
      <c r="E120" s="1">
        <v>2921.51</v>
      </c>
      <c r="F120" s="1">
        <v>2795.6</v>
      </c>
      <c r="G120">
        <v>4.2700000000000002E-2</v>
      </c>
      <c r="H120">
        <v>1.0200000000000001E-2</v>
      </c>
      <c r="I120">
        <v>0.13439999999999999</v>
      </c>
      <c r="J120">
        <v>1.4E-3</v>
      </c>
      <c r="K120">
        <v>2.76E-2</v>
      </c>
      <c r="L120">
        <v>0.73480000000000001</v>
      </c>
      <c r="M120">
        <v>4.8899999999999999E-2</v>
      </c>
      <c r="N120">
        <v>0.1804</v>
      </c>
      <c r="O120">
        <v>1.49E-2</v>
      </c>
      <c r="P120">
        <v>0.10349999999999999</v>
      </c>
      <c r="Q120" s="1">
        <v>74526.27</v>
      </c>
      <c r="R120">
        <v>0.2437</v>
      </c>
      <c r="S120">
        <v>0.23860000000000001</v>
      </c>
      <c r="T120">
        <v>0.51780000000000004</v>
      </c>
      <c r="U120">
        <v>20</v>
      </c>
      <c r="V120" s="1">
        <v>93162.35</v>
      </c>
      <c r="W120">
        <v>146.04</v>
      </c>
      <c r="X120" s="1">
        <v>311111.71000000002</v>
      </c>
      <c r="Y120">
        <v>0.56669999999999998</v>
      </c>
      <c r="Z120">
        <v>0.33389999999999997</v>
      </c>
      <c r="AA120">
        <v>9.9400000000000002E-2</v>
      </c>
      <c r="AB120">
        <v>0.43330000000000002</v>
      </c>
      <c r="AC120">
        <v>311.11</v>
      </c>
      <c r="AD120" s="1">
        <v>12008.14</v>
      </c>
      <c r="AE120">
        <v>908.34</v>
      </c>
      <c r="AF120" s="1">
        <v>291236.19</v>
      </c>
      <c r="AG120">
        <v>586</v>
      </c>
      <c r="AH120" s="1">
        <v>46562</v>
      </c>
      <c r="AI120" s="1">
        <v>84667</v>
      </c>
      <c r="AJ120">
        <v>61.67</v>
      </c>
      <c r="AK120">
        <v>33.92</v>
      </c>
      <c r="AL120">
        <v>39.68</v>
      </c>
      <c r="AM120">
        <v>5.0999999999999996</v>
      </c>
      <c r="AN120">
        <v>0</v>
      </c>
      <c r="AO120">
        <v>0.5978</v>
      </c>
      <c r="AP120" s="1">
        <v>1495.6</v>
      </c>
      <c r="AQ120" s="1">
        <v>2058.54</v>
      </c>
      <c r="AR120" s="1">
        <v>8834.56</v>
      </c>
      <c r="AS120">
        <v>750.02</v>
      </c>
      <c r="AT120">
        <v>239.81</v>
      </c>
      <c r="AU120" s="1">
        <v>13378.52</v>
      </c>
      <c r="AV120" s="1">
        <v>1915.85</v>
      </c>
      <c r="AW120">
        <v>0.13059999999999999</v>
      </c>
      <c r="AX120" s="1">
        <v>11527.58</v>
      </c>
      <c r="AY120">
        <v>0.78549999999999998</v>
      </c>
      <c r="AZ120">
        <v>726.44</v>
      </c>
      <c r="BA120">
        <v>4.9500000000000002E-2</v>
      </c>
      <c r="BB120">
        <v>505.08</v>
      </c>
      <c r="BC120">
        <v>3.44E-2</v>
      </c>
      <c r="BD120" s="1">
        <v>14674.95</v>
      </c>
      <c r="BE120">
        <v>505.26</v>
      </c>
      <c r="BF120">
        <v>6.1199999999999997E-2</v>
      </c>
      <c r="BG120">
        <v>0.56420000000000003</v>
      </c>
      <c r="BH120">
        <v>0.1888</v>
      </c>
      <c r="BI120">
        <v>0.1923</v>
      </c>
      <c r="BJ120">
        <v>3.6400000000000002E-2</v>
      </c>
      <c r="BK120">
        <v>1.83E-2</v>
      </c>
    </row>
    <row r="121" spans="1:63" x14ac:dyDescent="0.25">
      <c r="A121" t="s">
        <v>122</v>
      </c>
      <c r="B121">
        <v>47431</v>
      </c>
      <c r="C121">
        <v>101</v>
      </c>
      <c r="D121">
        <v>6.77</v>
      </c>
      <c r="E121">
        <v>683.69</v>
      </c>
      <c r="F121">
        <v>517</v>
      </c>
      <c r="G121">
        <v>3.8999999999999998E-3</v>
      </c>
      <c r="H121">
        <v>0</v>
      </c>
      <c r="I121">
        <v>3.6400000000000002E-2</v>
      </c>
      <c r="J121">
        <v>0</v>
      </c>
      <c r="K121">
        <v>2.7699999999999999E-2</v>
      </c>
      <c r="L121">
        <v>0.90490000000000004</v>
      </c>
      <c r="M121">
        <v>2.7099999999999999E-2</v>
      </c>
      <c r="N121">
        <v>0.35560000000000003</v>
      </c>
      <c r="O121">
        <v>0</v>
      </c>
      <c r="P121">
        <v>0.1603</v>
      </c>
      <c r="Q121" s="1">
        <v>58629.18</v>
      </c>
      <c r="R121">
        <v>0.2069</v>
      </c>
      <c r="S121">
        <v>0.1724</v>
      </c>
      <c r="T121">
        <v>0.62070000000000003</v>
      </c>
      <c r="U121">
        <v>5.12</v>
      </c>
      <c r="V121" s="1">
        <v>71113.919999999998</v>
      </c>
      <c r="W121">
        <v>132.76</v>
      </c>
      <c r="X121" s="1">
        <v>207970.06</v>
      </c>
      <c r="Y121">
        <v>0.87250000000000005</v>
      </c>
      <c r="Z121">
        <v>8.3000000000000004E-2</v>
      </c>
      <c r="AA121">
        <v>4.4600000000000001E-2</v>
      </c>
      <c r="AB121">
        <v>0.1275</v>
      </c>
      <c r="AC121">
        <v>207.97</v>
      </c>
      <c r="AD121" s="1">
        <v>4428.25</v>
      </c>
      <c r="AE121">
        <v>553.29</v>
      </c>
      <c r="AF121" s="1">
        <v>192419.64</v>
      </c>
      <c r="AG121">
        <v>469</v>
      </c>
      <c r="AH121" s="1">
        <v>36794</v>
      </c>
      <c r="AI121" s="1">
        <v>57526</v>
      </c>
      <c r="AJ121">
        <v>32.799999999999997</v>
      </c>
      <c r="AK121">
        <v>20.010000000000002</v>
      </c>
      <c r="AL121">
        <v>28.65</v>
      </c>
      <c r="AM121">
        <v>5.4</v>
      </c>
      <c r="AN121" s="1">
        <v>2554.1999999999998</v>
      </c>
      <c r="AO121">
        <v>1.76</v>
      </c>
      <c r="AP121" s="1">
        <v>2763.6</v>
      </c>
      <c r="AQ121" s="1">
        <v>3289.22</v>
      </c>
      <c r="AR121" s="1">
        <v>8209.4</v>
      </c>
      <c r="AS121">
        <v>819.27</v>
      </c>
      <c r="AT121">
        <v>276.58999999999997</v>
      </c>
      <c r="AU121" s="1">
        <v>15358.03</v>
      </c>
      <c r="AV121" s="1">
        <v>7598.49</v>
      </c>
      <c r="AW121">
        <v>0.40870000000000001</v>
      </c>
      <c r="AX121" s="1">
        <v>8749.02</v>
      </c>
      <c r="AY121">
        <v>0.47060000000000002</v>
      </c>
      <c r="AZ121" s="1">
        <v>1496.26</v>
      </c>
      <c r="BA121">
        <v>8.0500000000000002E-2</v>
      </c>
      <c r="BB121">
        <v>746.48</v>
      </c>
      <c r="BC121">
        <v>4.02E-2</v>
      </c>
      <c r="BD121" s="1">
        <v>18590.259999999998</v>
      </c>
      <c r="BE121" s="1">
        <v>2908.34</v>
      </c>
      <c r="BF121">
        <v>0.98360000000000003</v>
      </c>
      <c r="BG121">
        <v>0.4839</v>
      </c>
      <c r="BH121">
        <v>0.183</v>
      </c>
      <c r="BI121">
        <v>0.24249999999999999</v>
      </c>
      <c r="BJ121">
        <v>2.75E-2</v>
      </c>
      <c r="BK121">
        <v>6.3E-2</v>
      </c>
    </row>
    <row r="122" spans="1:63" x14ac:dyDescent="0.25">
      <c r="A122" t="s">
        <v>123</v>
      </c>
      <c r="B122">
        <v>43828</v>
      </c>
      <c r="C122">
        <v>9</v>
      </c>
      <c r="D122">
        <v>197.88</v>
      </c>
      <c r="E122" s="1">
        <v>1780.89</v>
      </c>
      <c r="F122" s="1">
        <v>1532.31</v>
      </c>
      <c r="G122">
        <v>2.5999999999999999E-3</v>
      </c>
      <c r="H122">
        <v>0</v>
      </c>
      <c r="I122">
        <v>2.7300000000000001E-2</v>
      </c>
      <c r="J122">
        <v>2.9999999999999997E-4</v>
      </c>
      <c r="K122">
        <v>1.6299999999999999E-2</v>
      </c>
      <c r="L122">
        <v>0.90200000000000002</v>
      </c>
      <c r="M122">
        <v>5.1499999999999997E-2</v>
      </c>
      <c r="N122">
        <v>0.99760000000000004</v>
      </c>
      <c r="O122">
        <v>2.0000000000000001E-4</v>
      </c>
      <c r="P122">
        <v>0.2243</v>
      </c>
      <c r="Q122" s="1">
        <v>55810.21</v>
      </c>
      <c r="R122">
        <v>0.29199999999999998</v>
      </c>
      <c r="S122">
        <v>0.13270000000000001</v>
      </c>
      <c r="T122">
        <v>0.57520000000000004</v>
      </c>
      <c r="U122">
        <v>14.22</v>
      </c>
      <c r="V122" s="1">
        <v>64145.91</v>
      </c>
      <c r="W122">
        <v>121.69</v>
      </c>
      <c r="X122" s="1">
        <v>99710.02</v>
      </c>
      <c r="Y122">
        <v>0.63460000000000005</v>
      </c>
      <c r="Z122">
        <v>0.3029</v>
      </c>
      <c r="AA122">
        <v>6.25E-2</v>
      </c>
      <c r="AB122">
        <v>0.3654</v>
      </c>
      <c r="AC122">
        <v>99.71</v>
      </c>
      <c r="AD122" s="1">
        <v>3560.73</v>
      </c>
      <c r="AE122">
        <v>392.06</v>
      </c>
      <c r="AF122" s="1">
        <v>90271.17</v>
      </c>
      <c r="AG122">
        <v>75</v>
      </c>
      <c r="AH122" s="1">
        <v>25630</v>
      </c>
      <c r="AI122" s="1">
        <v>53635</v>
      </c>
      <c r="AJ122">
        <v>57.49</v>
      </c>
      <c r="AK122">
        <v>31.73</v>
      </c>
      <c r="AL122">
        <v>39.56</v>
      </c>
      <c r="AM122">
        <v>4.5999999999999996</v>
      </c>
      <c r="AN122">
        <v>0</v>
      </c>
      <c r="AO122">
        <v>0.77470000000000006</v>
      </c>
      <c r="AP122" s="1">
        <v>1571.17</v>
      </c>
      <c r="AQ122" s="1">
        <v>1838.99</v>
      </c>
      <c r="AR122" s="1">
        <v>7723.37</v>
      </c>
      <c r="AS122">
        <v>576.94000000000005</v>
      </c>
      <c r="AT122">
        <v>290.43</v>
      </c>
      <c r="AU122" s="1">
        <v>12000.88</v>
      </c>
      <c r="AV122" s="1">
        <v>8819.84</v>
      </c>
      <c r="AW122">
        <v>0.61339999999999995</v>
      </c>
      <c r="AX122" s="1">
        <v>3408.09</v>
      </c>
      <c r="AY122">
        <v>0.23699999999999999</v>
      </c>
      <c r="AZ122">
        <v>915.81</v>
      </c>
      <c r="BA122">
        <v>6.3700000000000007E-2</v>
      </c>
      <c r="BB122" s="1">
        <v>1235.8699999999999</v>
      </c>
      <c r="BC122">
        <v>8.5900000000000004E-2</v>
      </c>
      <c r="BD122" s="1">
        <v>14379.61</v>
      </c>
      <c r="BE122" s="1">
        <v>6196.42</v>
      </c>
      <c r="BF122">
        <v>1.9873000000000001</v>
      </c>
      <c r="BG122">
        <v>0.51100000000000001</v>
      </c>
      <c r="BH122">
        <v>0.22770000000000001</v>
      </c>
      <c r="BI122">
        <v>0.20369999999999999</v>
      </c>
      <c r="BJ122">
        <v>3.0800000000000001E-2</v>
      </c>
      <c r="BK122">
        <v>2.6700000000000002E-2</v>
      </c>
    </row>
    <row r="123" spans="1:63" x14ac:dyDescent="0.25">
      <c r="A123" t="s">
        <v>124</v>
      </c>
      <c r="B123">
        <v>49999</v>
      </c>
      <c r="C123">
        <v>13</v>
      </c>
      <c r="D123">
        <v>113.87</v>
      </c>
      <c r="E123" s="1">
        <v>1480.26</v>
      </c>
      <c r="F123" s="1">
        <v>1831.48</v>
      </c>
      <c r="G123">
        <v>2.0199999999999999E-2</v>
      </c>
      <c r="H123">
        <v>5.0000000000000001E-4</v>
      </c>
      <c r="I123">
        <v>4.48E-2</v>
      </c>
      <c r="J123">
        <v>8.0000000000000004E-4</v>
      </c>
      <c r="K123">
        <v>1.95E-2</v>
      </c>
      <c r="L123">
        <v>0.87680000000000002</v>
      </c>
      <c r="M123">
        <v>3.73E-2</v>
      </c>
      <c r="N123">
        <v>0.4325</v>
      </c>
      <c r="O123">
        <v>1.11E-2</v>
      </c>
      <c r="P123">
        <v>0.187</v>
      </c>
      <c r="Q123" s="1">
        <v>60807.55</v>
      </c>
      <c r="R123">
        <v>8.4099999999999994E-2</v>
      </c>
      <c r="S123">
        <v>8.4099999999999994E-2</v>
      </c>
      <c r="T123">
        <v>0.83179999999999998</v>
      </c>
      <c r="U123">
        <v>11</v>
      </c>
      <c r="V123" s="1">
        <v>91542.73</v>
      </c>
      <c r="W123">
        <v>130.94</v>
      </c>
      <c r="X123" s="1">
        <v>210502.9</v>
      </c>
      <c r="Y123">
        <v>0.82150000000000001</v>
      </c>
      <c r="Z123">
        <v>0.13220000000000001</v>
      </c>
      <c r="AA123">
        <v>4.6300000000000001E-2</v>
      </c>
      <c r="AB123">
        <v>0.17849999999999999</v>
      </c>
      <c r="AC123">
        <v>210.5</v>
      </c>
      <c r="AD123" s="1">
        <v>8818.27</v>
      </c>
      <c r="AE123" s="1">
        <v>1137.18</v>
      </c>
      <c r="AF123" s="1">
        <v>147445.56</v>
      </c>
      <c r="AG123">
        <v>296</v>
      </c>
      <c r="AH123" s="1">
        <v>34006</v>
      </c>
      <c r="AI123" s="1">
        <v>51622</v>
      </c>
      <c r="AJ123">
        <v>76.44</v>
      </c>
      <c r="AK123">
        <v>38.869999999999997</v>
      </c>
      <c r="AL123">
        <v>48.58</v>
      </c>
      <c r="AM123">
        <v>5.6</v>
      </c>
      <c r="AN123">
        <v>0</v>
      </c>
      <c r="AO123">
        <v>1.2950999999999999</v>
      </c>
      <c r="AP123" s="1">
        <v>1582.37</v>
      </c>
      <c r="AQ123" s="1">
        <v>2052.56</v>
      </c>
      <c r="AR123" s="1">
        <v>6397.45</v>
      </c>
      <c r="AS123">
        <v>763.05</v>
      </c>
      <c r="AT123">
        <v>150.08000000000001</v>
      </c>
      <c r="AU123" s="1">
        <v>10945.52</v>
      </c>
      <c r="AV123" s="1">
        <v>3337.41</v>
      </c>
      <c r="AW123">
        <v>0.26229999999999998</v>
      </c>
      <c r="AX123" s="1">
        <v>5865.58</v>
      </c>
      <c r="AY123">
        <v>0.46100000000000002</v>
      </c>
      <c r="AZ123" s="1">
        <v>2703.01</v>
      </c>
      <c r="BA123">
        <v>0.21240000000000001</v>
      </c>
      <c r="BB123">
        <v>818.63</v>
      </c>
      <c r="BC123">
        <v>6.4299999999999996E-2</v>
      </c>
      <c r="BD123" s="1">
        <v>12724.63</v>
      </c>
      <c r="BE123" s="1">
        <v>4671.0600000000004</v>
      </c>
      <c r="BF123">
        <v>0.92290000000000005</v>
      </c>
      <c r="BG123">
        <v>0.53659999999999997</v>
      </c>
      <c r="BH123">
        <v>0.23799999999999999</v>
      </c>
      <c r="BI123">
        <v>0.19650000000000001</v>
      </c>
      <c r="BJ123">
        <v>1.3599999999999999E-2</v>
      </c>
      <c r="BK123">
        <v>1.52E-2</v>
      </c>
    </row>
    <row r="124" spans="1:63" x14ac:dyDescent="0.25">
      <c r="A124" t="s">
        <v>125</v>
      </c>
      <c r="B124">
        <v>45336</v>
      </c>
      <c r="C124">
        <v>35</v>
      </c>
      <c r="D124">
        <v>22.29</v>
      </c>
      <c r="E124">
        <v>779.99</v>
      </c>
      <c r="F124">
        <v>755.1</v>
      </c>
      <c r="G124">
        <v>1.2999999999999999E-3</v>
      </c>
      <c r="H124">
        <v>0</v>
      </c>
      <c r="I124">
        <v>3.8999999999999998E-3</v>
      </c>
      <c r="J124">
        <v>0</v>
      </c>
      <c r="K124">
        <v>1.5599999999999999E-2</v>
      </c>
      <c r="L124">
        <v>0.9446</v>
      </c>
      <c r="M124">
        <v>3.4500000000000003E-2</v>
      </c>
      <c r="N124">
        <v>0.35899999999999999</v>
      </c>
      <c r="O124">
        <v>0</v>
      </c>
      <c r="P124">
        <v>8.1199999999999994E-2</v>
      </c>
      <c r="Q124" s="1">
        <v>58130.31</v>
      </c>
      <c r="R124">
        <v>0.2203</v>
      </c>
      <c r="S124">
        <v>0.18640000000000001</v>
      </c>
      <c r="T124">
        <v>0.59319999999999995</v>
      </c>
      <c r="U124">
        <v>8.6999999999999993</v>
      </c>
      <c r="V124" s="1">
        <v>69973.59</v>
      </c>
      <c r="W124">
        <v>83.34</v>
      </c>
      <c r="X124" s="1">
        <v>137635.6</v>
      </c>
      <c r="Y124">
        <v>0.84460000000000002</v>
      </c>
      <c r="Z124">
        <v>0.1128</v>
      </c>
      <c r="AA124">
        <v>4.2599999999999999E-2</v>
      </c>
      <c r="AB124">
        <v>0.15540000000000001</v>
      </c>
      <c r="AC124">
        <v>137.63999999999999</v>
      </c>
      <c r="AD124" s="1">
        <v>3224.12</v>
      </c>
      <c r="AE124">
        <v>410.75</v>
      </c>
      <c r="AF124" s="1">
        <v>135802.04</v>
      </c>
      <c r="AG124">
        <v>245</v>
      </c>
      <c r="AH124" s="1">
        <v>33659</v>
      </c>
      <c r="AI124" s="1">
        <v>56235</v>
      </c>
      <c r="AJ124">
        <v>35.299999999999997</v>
      </c>
      <c r="AK124">
        <v>22.31</v>
      </c>
      <c r="AL124">
        <v>27.28</v>
      </c>
      <c r="AM124">
        <v>3.9</v>
      </c>
      <c r="AN124" s="1">
        <v>2776.86</v>
      </c>
      <c r="AO124">
        <v>1.5702</v>
      </c>
      <c r="AP124" s="1">
        <v>1620.47</v>
      </c>
      <c r="AQ124" s="1">
        <v>2135.1799999999998</v>
      </c>
      <c r="AR124" s="1">
        <v>7160.88</v>
      </c>
      <c r="AS124">
        <v>667</v>
      </c>
      <c r="AT124">
        <v>347.41</v>
      </c>
      <c r="AU124" s="1">
        <v>11930.98</v>
      </c>
      <c r="AV124" s="1">
        <v>6352.96</v>
      </c>
      <c r="AW124">
        <v>0.42609999999999998</v>
      </c>
      <c r="AX124" s="1">
        <v>5914.01</v>
      </c>
      <c r="AY124">
        <v>0.3967</v>
      </c>
      <c r="AZ124" s="1">
        <v>2074.37</v>
      </c>
      <c r="BA124">
        <v>0.1391</v>
      </c>
      <c r="BB124">
        <v>567.25</v>
      </c>
      <c r="BC124">
        <v>3.7999999999999999E-2</v>
      </c>
      <c r="BD124" s="1">
        <v>14908.59</v>
      </c>
      <c r="BE124" s="1">
        <v>5818.36</v>
      </c>
      <c r="BF124">
        <v>1.6443000000000001</v>
      </c>
      <c r="BG124">
        <v>0.55179999999999996</v>
      </c>
      <c r="BH124">
        <v>0.2122</v>
      </c>
      <c r="BI124">
        <v>0.19719999999999999</v>
      </c>
      <c r="BJ124">
        <v>2.81E-2</v>
      </c>
      <c r="BK124">
        <v>1.0800000000000001E-2</v>
      </c>
    </row>
    <row r="125" spans="1:63" x14ac:dyDescent="0.25">
      <c r="A125" t="s">
        <v>126</v>
      </c>
      <c r="B125">
        <v>45344</v>
      </c>
      <c r="C125">
        <v>20</v>
      </c>
      <c r="D125">
        <v>36.17</v>
      </c>
      <c r="E125">
        <v>723.42</v>
      </c>
      <c r="F125">
        <v>542.30999999999995</v>
      </c>
      <c r="G125">
        <v>3.7000000000000002E-3</v>
      </c>
      <c r="H125">
        <v>0</v>
      </c>
      <c r="I125">
        <v>0.01</v>
      </c>
      <c r="J125">
        <v>2.0999999999999999E-3</v>
      </c>
      <c r="K125">
        <v>8.8000000000000005E-3</v>
      </c>
      <c r="L125">
        <v>0.89590000000000003</v>
      </c>
      <c r="M125">
        <v>7.9500000000000001E-2</v>
      </c>
      <c r="N125">
        <v>0.99609999999999999</v>
      </c>
      <c r="O125">
        <v>1.8E-3</v>
      </c>
      <c r="P125">
        <v>0.1895</v>
      </c>
      <c r="Q125" s="1">
        <v>47055</v>
      </c>
      <c r="R125">
        <v>0.28849999999999998</v>
      </c>
      <c r="S125">
        <v>0.1346</v>
      </c>
      <c r="T125">
        <v>0.57689999999999997</v>
      </c>
      <c r="U125">
        <v>8.8000000000000007</v>
      </c>
      <c r="V125" s="1">
        <v>56390.23</v>
      </c>
      <c r="W125">
        <v>76.5</v>
      </c>
      <c r="X125" s="1">
        <v>97365.67</v>
      </c>
      <c r="Y125">
        <v>0.72670000000000001</v>
      </c>
      <c r="Z125">
        <v>0.15909999999999999</v>
      </c>
      <c r="AA125">
        <v>0.1143</v>
      </c>
      <c r="AB125">
        <v>0.27329999999999999</v>
      </c>
      <c r="AC125">
        <v>97.37</v>
      </c>
      <c r="AD125" s="1">
        <v>3927.61</v>
      </c>
      <c r="AE125">
        <v>554.98</v>
      </c>
      <c r="AF125" s="1">
        <v>91008.42</v>
      </c>
      <c r="AG125">
        <v>80</v>
      </c>
      <c r="AH125" s="1">
        <v>26763</v>
      </c>
      <c r="AI125" s="1">
        <v>38584</v>
      </c>
      <c r="AJ125">
        <v>65.3</v>
      </c>
      <c r="AK125">
        <v>34.17</v>
      </c>
      <c r="AL125">
        <v>50.58</v>
      </c>
      <c r="AM125">
        <v>3.8</v>
      </c>
      <c r="AN125">
        <v>292.04000000000002</v>
      </c>
      <c r="AO125">
        <v>1.2011000000000001</v>
      </c>
      <c r="AP125" s="1">
        <v>2574.0500000000002</v>
      </c>
      <c r="AQ125" s="1">
        <v>2703.5</v>
      </c>
      <c r="AR125" s="1">
        <v>7895.84</v>
      </c>
      <c r="AS125">
        <v>975.66</v>
      </c>
      <c r="AT125">
        <v>418.46</v>
      </c>
      <c r="AU125" s="1">
        <v>14567.49</v>
      </c>
      <c r="AV125" s="1">
        <v>13697.86</v>
      </c>
      <c r="AW125">
        <v>0.66039999999999999</v>
      </c>
      <c r="AX125" s="1">
        <v>4867.91</v>
      </c>
      <c r="AY125">
        <v>0.23469999999999999</v>
      </c>
      <c r="AZ125" s="1">
        <v>1127.8800000000001</v>
      </c>
      <c r="BA125">
        <v>5.4399999999999997E-2</v>
      </c>
      <c r="BB125" s="1">
        <v>1047.9100000000001</v>
      </c>
      <c r="BC125">
        <v>5.0500000000000003E-2</v>
      </c>
      <c r="BD125" s="1">
        <v>20741.57</v>
      </c>
      <c r="BE125" s="1">
        <v>7630.83</v>
      </c>
      <c r="BF125">
        <v>3.5870000000000002</v>
      </c>
      <c r="BG125">
        <v>0.39300000000000002</v>
      </c>
      <c r="BH125">
        <v>0.26450000000000001</v>
      </c>
      <c r="BI125">
        <v>0.30470000000000003</v>
      </c>
      <c r="BJ125">
        <v>1.7899999999999999E-2</v>
      </c>
      <c r="BK125">
        <v>1.9900000000000001E-2</v>
      </c>
    </row>
    <row r="126" spans="1:63" x14ac:dyDescent="0.25">
      <c r="A126" t="s">
        <v>127</v>
      </c>
      <c r="B126">
        <v>46433</v>
      </c>
      <c r="C126">
        <v>38</v>
      </c>
      <c r="D126">
        <v>23.73</v>
      </c>
      <c r="E126">
        <v>901.6</v>
      </c>
      <c r="F126" s="1">
        <v>1203.99</v>
      </c>
      <c r="G126">
        <v>0</v>
      </c>
      <c r="H126">
        <v>8.0000000000000004E-4</v>
      </c>
      <c r="I126">
        <v>5.9999999999999995E-4</v>
      </c>
      <c r="J126">
        <v>0</v>
      </c>
      <c r="K126">
        <v>3.8E-3</v>
      </c>
      <c r="L126">
        <v>0.98880000000000001</v>
      </c>
      <c r="M126">
        <v>5.8999999999999999E-3</v>
      </c>
      <c r="N126">
        <v>0.35749999999999998</v>
      </c>
      <c r="O126">
        <v>0</v>
      </c>
      <c r="P126">
        <v>0.11360000000000001</v>
      </c>
      <c r="Q126" s="1">
        <v>56123.56</v>
      </c>
      <c r="R126">
        <v>0.16089999999999999</v>
      </c>
      <c r="S126">
        <v>0.31030000000000002</v>
      </c>
      <c r="T126">
        <v>0.52869999999999995</v>
      </c>
      <c r="U126">
        <v>11.2</v>
      </c>
      <c r="V126" s="1">
        <v>66446.89</v>
      </c>
      <c r="W126">
        <v>78.58</v>
      </c>
      <c r="X126" s="1">
        <v>136806.29</v>
      </c>
      <c r="Y126">
        <v>0.80579999999999996</v>
      </c>
      <c r="Z126">
        <v>0.1</v>
      </c>
      <c r="AA126">
        <v>9.4200000000000006E-2</v>
      </c>
      <c r="AB126">
        <v>0.19420000000000001</v>
      </c>
      <c r="AC126">
        <v>136.81</v>
      </c>
      <c r="AD126" s="1">
        <v>3123.79</v>
      </c>
      <c r="AE126">
        <v>409.78</v>
      </c>
      <c r="AF126" s="1">
        <v>86622.399999999994</v>
      </c>
      <c r="AG126">
        <v>69</v>
      </c>
      <c r="AH126" s="1">
        <v>32478</v>
      </c>
      <c r="AI126" s="1">
        <v>54610</v>
      </c>
      <c r="AJ126">
        <v>30.3</v>
      </c>
      <c r="AK126">
        <v>22.04</v>
      </c>
      <c r="AL126">
        <v>22.17</v>
      </c>
      <c r="AM126">
        <v>3.2</v>
      </c>
      <c r="AN126" s="1">
        <v>1535.97</v>
      </c>
      <c r="AO126">
        <v>1.2377</v>
      </c>
      <c r="AP126" s="1">
        <v>1464.14</v>
      </c>
      <c r="AQ126" s="1">
        <v>2094.0100000000002</v>
      </c>
      <c r="AR126" s="1">
        <v>5803.62</v>
      </c>
      <c r="AS126">
        <v>775.85</v>
      </c>
      <c r="AT126">
        <v>395.17</v>
      </c>
      <c r="AU126" s="1">
        <v>10532.76</v>
      </c>
      <c r="AV126" s="1">
        <v>5182.91</v>
      </c>
      <c r="AW126">
        <v>0.43890000000000001</v>
      </c>
      <c r="AX126" s="1">
        <v>2994.13</v>
      </c>
      <c r="AY126">
        <v>0.25359999999999999</v>
      </c>
      <c r="AZ126" s="1">
        <v>3121.74</v>
      </c>
      <c r="BA126">
        <v>0.26440000000000002</v>
      </c>
      <c r="BB126">
        <v>509.71</v>
      </c>
      <c r="BC126">
        <v>4.3200000000000002E-2</v>
      </c>
      <c r="BD126" s="1">
        <v>11808.49</v>
      </c>
      <c r="BE126" s="1">
        <v>7939.02</v>
      </c>
      <c r="BF126">
        <v>2.5457000000000001</v>
      </c>
      <c r="BG126">
        <v>0.53569999999999995</v>
      </c>
      <c r="BH126">
        <v>0.2225</v>
      </c>
      <c r="BI126">
        <v>0.20449999999999999</v>
      </c>
      <c r="BJ126">
        <v>2.9700000000000001E-2</v>
      </c>
      <c r="BK126">
        <v>7.7000000000000002E-3</v>
      </c>
    </row>
    <row r="127" spans="1:63" x14ac:dyDescent="0.25">
      <c r="A127" t="s">
        <v>128</v>
      </c>
      <c r="B127">
        <v>49429</v>
      </c>
      <c r="C127">
        <v>104</v>
      </c>
      <c r="D127">
        <v>11.44</v>
      </c>
      <c r="E127" s="1">
        <v>1189.25</v>
      </c>
      <c r="F127" s="1">
        <v>1029.23</v>
      </c>
      <c r="G127">
        <v>0</v>
      </c>
      <c r="H127">
        <v>1E-3</v>
      </c>
      <c r="I127">
        <v>3.7000000000000002E-3</v>
      </c>
      <c r="J127">
        <v>1E-3</v>
      </c>
      <c r="K127">
        <v>1.17E-2</v>
      </c>
      <c r="L127">
        <v>0.96479999999999999</v>
      </c>
      <c r="M127">
        <v>1.7899999999999999E-2</v>
      </c>
      <c r="N127">
        <v>0.33539999999999998</v>
      </c>
      <c r="O127">
        <v>0</v>
      </c>
      <c r="P127">
        <v>0.1105</v>
      </c>
      <c r="Q127" s="1">
        <v>48805.32</v>
      </c>
      <c r="R127">
        <v>0.1923</v>
      </c>
      <c r="S127">
        <v>0.14099999999999999</v>
      </c>
      <c r="T127">
        <v>0.66669999999999996</v>
      </c>
      <c r="U127">
        <v>10.5</v>
      </c>
      <c r="V127" s="1">
        <v>68069.67</v>
      </c>
      <c r="W127">
        <v>108.32</v>
      </c>
      <c r="X127" s="1">
        <v>138233.09</v>
      </c>
      <c r="Y127">
        <v>0.74239999999999995</v>
      </c>
      <c r="Z127">
        <v>3.1800000000000002E-2</v>
      </c>
      <c r="AA127">
        <v>0.22570000000000001</v>
      </c>
      <c r="AB127">
        <v>0.2576</v>
      </c>
      <c r="AC127">
        <v>138.22999999999999</v>
      </c>
      <c r="AD127" s="1">
        <v>4064.83</v>
      </c>
      <c r="AE127">
        <v>364.25</v>
      </c>
      <c r="AF127" s="1">
        <v>124657.34</v>
      </c>
      <c r="AG127">
        <v>184</v>
      </c>
      <c r="AH127" s="1">
        <v>31832</v>
      </c>
      <c r="AI127" s="1">
        <v>50230</v>
      </c>
      <c r="AJ127">
        <v>46.1</v>
      </c>
      <c r="AK127">
        <v>24.5</v>
      </c>
      <c r="AL127">
        <v>25.48</v>
      </c>
      <c r="AM127">
        <v>4.2</v>
      </c>
      <c r="AN127">
        <v>0</v>
      </c>
      <c r="AO127">
        <v>0.91969999999999996</v>
      </c>
      <c r="AP127" s="1">
        <v>1534.64</v>
      </c>
      <c r="AQ127" s="1">
        <v>2794.72</v>
      </c>
      <c r="AR127" s="1">
        <v>7020.16</v>
      </c>
      <c r="AS127">
        <v>672.59</v>
      </c>
      <c r="AT127">
        <v>250.3</v>
      </c>
      <c r="AU127" s="1">
        <v>12272.42</v>
      </c>
      <c r="AV127" s="1">
        <v>8034.59</v>
      </c>
      <c r="AW127">
        <v>0.59509999999999996</v>
      </c>
      <c r="AX127" s="1">
        <v>3905.43</v>
      </c>
      <c r="AY127">
        <v>0.28920000000000001</v>
      </c>
      <c r="AZ127">
        <v>840.14</v>
      </c>
      <c r="BA127">
        <v>6.2199999999999998E-2</v>
      </c>
      <c r="BB127">
        <v>721.9</v>
      </c>
      <c r="BC127">
        <v>5.3499999999999999E-2</v>
      </c>
      <c r="BD127" s="1">
        <v>13502.06</v>
      </c>
      <c r="BE127" s="1">
        <v>6018.69</v>
      </c>
      <c r="BF127">
        <v>2.4449000000000001</v>
      </c>
      <c r="BG127">
        <v>0.50980000000000003</v>
      </c>
      <c r="BH127">
        <v>0.21859999999999999</v>
      </c>
      <c r="BI127">
        <v>0.22359999999999999</v>
      </c>
      <c r="BJ127">
        <v>3.7400000000000003E-2</v>
      </c>
      <c r="BK127">
        <v>1.06E-2</v>
      </c>
    </row>
    <row r="128" spans="1:63" x14ac:dyDescent="0.25">
      <c r="A128" t="s">
        <v>129</v>
      </c>
      <c r="B128">
        <v>50351</v>
      </c>
      <c r="C128">
        <v>128</v>
      </c>
      <c r="D128">
        <v>6.03</v>
      </c>
      <c r="E128">
        <v>771.26</v>
      </c>
      <c r="F128">
        <v>799.3</v>
      </c>
      <c r="G128">
        <v>1.2999999999999999E-3</v>
      </c>
      <c r="H128">
        <v>2.5000000000000001E-3</v>
      </c>
      <c r="I128">
        <v>1.06E-2</v>
      </c>
      <c r="J128">
        <v>0</v>
      </c>
      <c r="K128">
        <v>2.53E-2</v>
      </c>
      <c r="L128">
        <v>0.92830000000000001</v>
      </c>
      <c r="M128">
        <v>3.2099999999999997E-2</v>
      </c>
      <c r="N128">
        <v>0.35909999999999997</v>
      </c>
      <c r="O128">
        <v>0</v>
      </c>
      <c r="P128">
        <v>0.18010000000000001</v>
      </c>
      <c r="Q128" s="1">
        <v>53151.96</v>
      </c>
      <c r="R128">
        <v>0.33779999999999999</v>
      </c>
      <c r="S128">
        <v>0.2162</v>
      </c>
      <c r="T128">
        <v>0.44590000000000002</v>
      </c>
      <c r="U128">
        <v>9</v>
      </c>
      <c r="V128" s="1">
        <v>83550.44</v>
      </c>
      <c r="W128">
        <v>83.08</v>
      </c>
      <c r="X128" s="1">
        <v>226016.21</v>
      </c>
      <c r="Y128">
        <v>0.76500000000000001</v>
      </c>
      <c r="Z128">
        <v>1.2999999999999999E-2</v>
      </c>
      <c r="AA128">
        <v>0.222</v>
      </c>
      <c r="AB128">
        <v>0.23499999999999999</v>
      </c>
      <c r="AC128">
        <v>226.02</v>
      </c>
      <c r="AD128" s="1">
        <v>6112.49</v>
      </c>
      <c r="AE128">
        <v>573.69000000000005</v>
      </c>
      <c r="AF128" s="1">
        <v>239160.51</v>
      </c>
      <c r="AG128">
        <v>552</v>
      </c>
      <c r="AH128" s="1">
        <v>35876</v>
      </c>
      <c r="AI128" s="1">
        <v>55876</v>
      </c>
      <c r="AJ128">
        <v>36.700000000000003</v>
      </c>
      <c r="AK128">
        <v>24.25</v>
      </c>
      <c r="AL128">
        <v>26.79</v>
      </c>
      <c r="AM128">
        <v>5.2</v>
      </c>
      <c r="AN128" s="1">
        <v>1532.68</v>
      </c>
      <c r="AO128">
        <v>1.6667000000000001</v>
      </c>
      <c r="AP128" s="1">
        <v>1961.08</v>
      </c>
      <c r="AQ128" s="1">
        <v>1985.12</v>
      </c>
      <c r="AR128" s="1">
        <v>8506.2800000000007</v>
      </c>
      <c r="AS128">
        <v>708.56</v>
      </c>
      <c r="AT128">
        <v>262.37</v>
      </c>
      <c r="AU128" s="1">
        <v>13423.47</v>
      </c>
      <c r="AV128" s="1">
        <v>6201.06</v>
      </c>
      <c r="AW128">
        <v>0.37509999999999999</v>
      </c>
      <c r="AX128" s="1">
        <v>6425.03</v>
      </c>
      <c r="AY128">
        <v>0.38869999999999999</v>
      </c>
      <c r="AZ128" s="1">
        <v>3223.58</v>
      </c>
      <c r="BA128">
        <v>0.19500000000000001</v>
      </c>
      <c r="BB128">
        <v>681.75</v>
      </c>
      <c r="BC128">
        <v>4.1200000000000001E-2</v>
      </c>
      <c r="BD128" s="1">
        <v>16531.43</v>
      </c>
      <c r="BE128" s="1">
        <v>5660.23</v>
      </c>
      <c r="BF128">
        <v>1.8967000000000001</v>
      </c>
      <c r="BG128">
        <v>0.54859999999999998</v>
      </c>
      <c r="BH128">
        <v>0.24060000000000001</v>
      </c>
      <c r="BI128">
        <v>0.12920000000000001</v>
      </c>
      <c r="BJ128">
        <v>2.4799999999999999E-2</v>
      </c>
      <c r="BK128">
        <v>5.6899999999999999E-2</v>
      </c>
    </row>
    <row r="129" spans="1:63" x14ac:dyDescent="0.25">
      <c r="A129" t="s">
        <v>130</v>
      </c>
      <c r="B129">
        <v>49189</v>
      </c>
      <c r="C129">
        <v>74</v>
      </c>
      <c r="D129">
        <v>23.56</v>
      </c>
      <c r="E129" s="1">
        <v>1743.14</v>
      </c>
      <c r="F129" s="1">
        <v>1645.93</v>
      </c>
      <c r="G129">
        <v>1.4E-3</v>
      </c>
      <c r="H129">
        <v>0</v>
      </c>
      <c r="I129">
        <v>3.8E-3</v>
      </c>
      <c r="J129">
        <v>0</v>
      </c>
      <c r="K129">
        <v>1.55E-2</v>
      </c>
      <c r="L129">
        <v>0.9456</v>
      </c>
      <c r="M129">
        <v>3.3700000000000001E-2</v>
      </c>
      <c r="N129">
        <v>0.2954</v>
      </c>
      <c r="O129">
        <v>5.9999999999999995E-4</v>
      </c>
      <c r="P129">
        <v>0.12859999999999999</v>
      </c>
      <c r="Q129" s="1">
        <v>56368.74</v>
      </c>
      <c r="R129">
        <v>0.24779999999999999</v>
      </c>
      <c r="S129">
        <v>0.21240000000000001</v>
      </c>
      <c r="T129">
        <v>0.53979999999999995</v>
      </c>
      <c r="U129">
        <v>17</v>
      </c>
      <c r="V129" s="1">
        <v>68183.289999999994</v>
      </c>
      <c r="W129">
        <v>99.59</v>
      </c>
      <c r="X129" s="1">
        <v>187887.82</v>
      </c>
      <c r="Y129">
        <v>0.88109999999999999</v>
      </c>
      <c r="Z129">
        <v>6.8099999999999994E-2</v>
      </c>
      <c r="AA129">
        <v>5.0799999999999998E-2</v>
      </c>
      <c r="AB129">
        <v>0.11890000000000001</v>
      </c>
      <c r="AC129">
        <v>187.89</v>
      </c>
      <c r="AD129" s="1">
        <v>5311.18</v>
      </c>
      <c r="AE129">
        <v>663.57</v>
      </c>
      <c r="AF129" s="1">
        <v>177689.39</v>
      </c>
      <c r="AG129">
        <v>428</v>
      </c>
      <c r="AH129" s="1">
        <v>36907</v>
      </c>
      <c r="AI129" s="1">
        <v>57548</v>
      </c>
      <c r="AJ129">
        <v>49.27</v>
      </c>
      <c r="AK129">
        <v>27.09</v>
      </c>
      <c r="AL129">
        <v>27.84</v>
      </c>
      <c r="AM129">
        <v>5.2</v>
      </c>
      <c r="AN129">
        <v>0</v>
      </c>
      <c r="AO129">
        <v>0.83819999999999995</v>
      </c>
      <c r="AP129" s="1">
        <v>1762.85</v>
      </c>
      <c r="AQ129" s="1">
        <v>2278.44</v>
      </c>
      <c r="AR129" s="1">
        <v>6955.62</v>
      </c>
      <c r="AS129">
        <v>594.55999999999995</v>
      </c>
      <c r="AT129">
        <v>37.92</v>
      </c>
      <c r="AU129" s="1">
        <v>11629.39</v>
      </c>
      <c r="AV129" s="1">
        <v>7098.2</v>
      </c>
      <c r="AW129">
        <v>0.53210000000000002</v>
      </c>
      <c r="AX129" s="1">
        <v>4457.17</v>
      </c>
      <c r="AY129">
        <v>0.33410000000000001</v>
      </c>
      <c r="AZ129" s="1">
        <v>1118.04</v>
      </c>
      <c r="BA129">
        <v>8.3799999999999999E-2</v>
      </c>
      <c r="BB129">
        <v>667.5</v>
      </c>
      <c r="BC129">
        <v>0.05</v>
      </c>
      <c r="BD129" s="1">
        <v>13340.91</v>
      </c>
      <c r="BE129" s="1">
        <v>5813.1</v>
      </c>
      <c r="BF129">
        <v>1.2403999999999999</v>
      </c>
      <c r="BG129">
        <v>0.54649999999999999</v>
      </c>
      <c r="BH129">
        <v>0.24349999999999999</v>
      </c>
      <c r="BI129">
        <v>0.1678</v>
      </c>
      <c r="BJ129">
        <v>2.93E-2</v>
      </c>
      <c r="BK129">
        <v>1.29E-2</v>
      </c>
    </row>
    <row r="130" spans="1:63" x14ac:dyDescent="0.25">
      <c r="A130" t="s">
        <v>131</v>
      </c>
      <c r="B130">
        <v>45351</v>
      </c>
      <c r="C130">
        <v>45</v>
      </c>
      <c r="D130">
        <v>20.32</v>
      </c>
      <c r="E130">
        <v>914.36</v>
      </c>
      <c r="F130" s="1">
        <v>1084.46</v>
      </c>
      <c r="G130">
        <v>8.9999999999999998E-4</v>
      </c>
      <c r="H130">
        <v>0</v>
      </c>
      <c r="I130">
        <v>5.4999999999999997E-3</v>
      </c>
      <c r="J130">
        <v>0</v>
      </c>
      <c r="K130">
        <v>2.8E-3</v>
      </c>
      <c r="L130">
        <v>0.98160000000000003</v>
      </c>
      <c r="M130">
        <v>9.1999999999999998E-3</v>
      </c>
      <c r="N130">
        <v>1</v>
      </c>
      <c r="O130">
        <v>0</v>
      </c>
      <c r="P130">
        <v>0.1787</v>
      </c>
      <c r="Q130" s="1">
        <v>57336.98</v>
      </c>
      <c r="R130">
        <v>0.13919999999999999</v>
      </c>
      <c r="S130">
        <v>0.20250000000000001</v>
      </c>
      <c r="T130">
        <v>0.65820000000000001</v>
      </c>
      <c r="U130">
        <v>10.5</v>
      </c>
      <c r="V130" s="1">
        <v>87810.19</v>
      </c>
      <c r="W130">
        <v>84.49</v>
      </c>
      <c r="X130" s="1">
        <v>95033.87</v>
      </c>
      <c r="Y130">
        <v>0.63990000000000002</v>
      </c>
      <c r="Z130">
        <v>0.10580000000000001</v>
      </c>
      <c r="AA130">
        <v>0.25430000000000003</v>
      </c>
      <c r="AB130">
        <v>0.36009999999999998</v>
      </c>
      <c r="AC130">
        <v>95.03</v>
      </c>
      <c r="AD130" s="1">
        <v>2211.9699999999998</v>
      </c>
      <c r="AE130">
        <v>242.64</v>
      </c>
      <c r="AF130" s="1">
        <v>70764.28</v>
      </c>
      <c r="AG130">
        <v>37</v>
      </c>
      <c r="AH130" s="1">
        <v>31461</v>
      </c>
      <c r="AI130" s="1">
        <v>40887</v>
      </c>
      <c r="AJ130">
        <v>26.6</v>
      </c>
      <c r="AK130">
        <v>22.13</v>
      </c>
      <c r="AL130">
        <v>22.2</v>
      </c>
      <c r="AM130">
        <v>4.2</v>
      </c>
      <c r="AN130">
        <v>0</v>
      </c>
      <c r="AO130">
        <v>0.67120000000000002</v>
      </c>
      <c r="AP130" s="1">
        <v>1577.36</v>
      </c>
      <c r="AQ130" s="1">
        <v>3327.91</v>
      </c>
      <c r="AR130" s="1">
        <v>7302.51</v>
      </c>
      <c r="AS130">
        <v>425.27</v>
      </c>
      <c r="AT130">
        <v>779.82</v>
      </c>
      <c r="AU130" s="1">
        <v>13412.89</v>
      </c>
      <c r="AV130" s="1">
        <v>9293.2000000000007</v>
      </c>
      <c r="AW130">
        <v>0.6472</v>
      </c>
      <c r="AX130" s="1">
        <v>1512.68</v>
      </c>
      <c r="AY130">
        <v>0.1053</v>
      </c>
      <c r="AZ130" s="1">
        <v>1858.53</v>
      </c>
      <c r="BA130">
        <v>0.12939999999999999</v>
      </c>
      <c r="BB130" s="1">
        <v>1694.49</v>
      </c>
      <c r="BC130">
        <v>0.11799999999999999</v>
      </c>
      <c r="BD130" s="1">
        <v>14358.9</v>
      </c>
      <c r="BE130" s="1">
        <v>10661.83</v>
      </c>
      <c r="BF130">
        <v>5.8992000000000004</v>
      </c>
      <c r="BG130">
        <v>0.48909999999999998</v>
      </c>
      <c r="BH130">
        <v>0.2389</v>
      </c>
      <c r="BI130">
        <v>0.20880000000000001</v>
      </c>
      <c r="BJ130">
        <v>5.5E-2</v>
      </c>
      <c r="BK130">
        <v>8.2000000000000007E-3</v>
      </c>
    </row>
    <row r="131" spans="1:63" x14ac:dyDescent="0.25">
      <c r="A131" t="s">
        <v>132</v>
      </c>
      <c r="B131">
        <v>43836</v>
      </c>
      <c r="C131">
        <v>10</v>
      </c>
      <c r="D131">
        <v>449.48</v>
      </c>
      <c r="E131" s="1">
        <v>4494.7700000000004</v>
      </c>
      <c r="F131" s="1">
        <v>4489.8</v>
      </c>
      <c r="G131">
        <v>6.7699999999999996E-2</v>
      </c>
      <c r="H131">
        <v>5.0000000000000001E-4</v>
      </c>
      <c r="I131">
        <v>5.3699999999999998E-2</v>
      </c>
      <c r="J131">
        <v>1E-3</v>
      </c>
      <c r="K131">
        <v>2.2200000000000001E-2</v>
      </c>
      <c r="L131">
        <v>0.80120000000000002</v>
      </c>
      <c r="M131">
        <v>5.3699999999999998E-2</v>
      </c>
      <c r="N131">
        <v>0.4829</v>
      </c>
      <c r="O131">
        <v>3.9899999999999998E-2</v>
      </c>
      <c r="P131">
        <v>0.1477</v>
      </c>
      <c r="Q131" s="1">
        <v>61991.94</v>
      </c>
      <c r="R131">
        <v>0.2051</v>
      </c>
      <c r="S131">
        <v>0.20830000000000001</v>
      </c>
      <c r="T131">
        <v>0.58650000000000002</v>
      </c>
      <c r="U131">
        <v>25</v>
      </c>
      <c r="V131" s="1">
        <v>80560.960000000006</v>
      </c>
      <c r="W131">
        <v>179.72</v>
      </c>
      <c r="X131" s="1">
        <v>171457.65</v>
      </c>
      <c r="Y131">
        <v>0.79159999999999997</v>
      </c>
      <c r="Z131">
        <v>0.20230000000000001</v>
      </c>
      <c r="AA131">
        <v>6.1000000000000004E-3</v>
      </c>
      <c r="AB131">
        <v>0.2084</v>
      </c>
      <c r="AC131">
        <v>171.46</v>
      </c>
      <c r="AD131" s="1">
        <v>7706.26</v>
      </c>
      <c r="AE131">
        <v>841.51</v>
      </c>
      <c r="AF131" s="1">
        <v>159684.23000000001</v>
      </c>
      <c r="AG131">
        <v>365</v>
      </c>
      <c r="AH131" s="1">
        <v>36044</v>
      </c>
      <c r="AI131" s="1">
        <v>50941</v>
      </c>
      <c r="AJ131">
        <v>73.89</v>
      </c>
      <c r="AK131">
        <v>42.94</v>
      </c>
      <c r="AL131">
        <v>51.9</v>
      </c>
      <c r="AM131">
        <v>4.9000000000000004</v>
      </c>
      <c r="AN131">
        <v>0</v>
      </c>
      <c r="AO131">
        <v>1.02</v>
      </c>
      <c r="AP131" s="1">
        <v>1071.48</v>
      </c>
      <c r="AQ131" s="1">
        <v>1682.59</v>
      </c>
      <c r="AR131" s="1">
        <v>7312.01</v>
      </c>
      <c r="AS131" s="1">
        <v>1003.16</v>
      </c>
      <c r="AT131">
        <v>404.76</v>
      </c>
      <c r="AU131" s="1">
        <v>11474</v>
      </c>
      <c r="AV131" s="1">
        <v>4564.7299999999996</v>
      </c>
      <c r="AW131">
        <v>0.3352</v>
      </c>
      <c r="AX131" s="1">
        <v>6853.78</v>
      </c>
      <c r="AY131">
        <v>0.50329999999999997</v>
      </c>
      <c r="AZ131" s="1">
        <v>1481.33</v>
      </c>
      <c r="BA131">
        <v>0.10879999999999999</v>
      </c>
      <c r="BB131">
        <v>718.63</v>
      </c>
      <c r="BC131">
        <v>5.28E-2</v>
      </c>
      <c r="BD131" s="1">
        <v>13618.47</v>
      </c>
      <c r="BE131" s="1">
        <v>3376.08</v>
      </c>
      <c r="BF131">
        <v>0.66910000000000003</v>
      </c>
      <c r="BG131">
        <v>0.52300000000000002</v>
      </c>
      <c r="BH131">
        <v>0.23269999999999999</v>
      </c>
      <c r="BI131">
        <v>0.20960000000000001</v>
      </c>
      <c r="BJ131">
        <v>2.4299999999999999E-2</v>
      </c>
      <c r="BK131">
        <v>1.04E-2</v>
      </c>
    </row>
    <row r="132" spans="1:63" x14ac:dyDescent="0.25">
      <c r="A132" t="s">
        <v>133</v>
      </c>
      <c r="B132">
        <v>46557</v>
      </c>
      <c r="C132">
        <v>11</v>
      </c>
      <c r="D132">
        <v>69.87</v>
      </c>
      <c r="E132">
        <v>768.6</v>
      </c>
      <c r="F132">
        <v>798.9</v>
      </c>
      <c r="G132">
        <v>1.95E-2</v>
      </c>
      <c r="H132">
        <v>0</v>
      </c>
      <c r="I132">
        <v>2.12E-2</v>
      </c>
      <c r="J132">
        <v>0</v>
      </c>
      <c r="K132">
        <v>4.6100000000000002E-2</v>
      </c>
      <c r="L132">
        <v>0.88219999999999998</v>
      </c>
      <c r="M132">
        <v>3.1E-2</v>
      </c>
      <c r="N132">
        <v>0.18659999999999999</v>
      </c>
      <c r="O132">
        <v>5.0000000000000001E-3</v>
      </c>
      <c r="P132">
        <v>0.1021</v>
      </c>
      <c r="Q132" s="1">
        <v>78805.350000000006</v>
      </c>
      <c r="R132">
        <v>0.21429999999999999</v>
      </c>
      <c r="S132">
        <v>0.2</v>
      </c>
      <c r="T132">
        <v>0.5857</v>
      </c>
      <c r="U132">
        <v>9.31</v>
      </c>
      <c r="V132" s="1">
        <v>87700.32</v>
      </c>
      <c r="W132">
        <v>81.760000000000005</v>
      </c>
      <c r="X132" s="1">
        <v>501690.09</v>
      </c>
      <c r="Y132">
        <v>0.27539999999999998</v>
      </c>
      <c r="Z132">
        <v>0.53469999999999995</v>
      </c>
      <c r="AA132">
        <v>0.18990000000000001</v>
      </c>
      <c r="AB132">
        <v>0.72460000000000002</v>
      </c>
      <c r="AC132">
        <v>501.69</v>
      </c>
      <c r="AD132" s="1">
        <v>16931.54</v>
      </c>
      <c r="AE132">
        <v>578.16999999999996</v>
      </c>
      <c r="AF132" s="1">
        <v>468331.08</v>
      </c>
      <c r="AG132">
        <v>604</v>
      </c>
      <c r="AH132" s="1">
        <v>39271</v>
      </c>
      <c r="AI132" s="1">
        <v>69578</v>
      </c>
      <c r="AJ132">
        <v>37.700000000000003</v>
      </c>
      <c r="AK132">
        <v>30.15</v>
      </c>
      <c r="AL132">
        <v>34.200000000000003</v>
      </c>
      <c r="AM132">
        <v>4.0999999999999996</v>
      </c>
      <c r="AN132">
        <v>0</v>
      </c>
      <c r="AO132">
        <v>0.69679999999999997</v>
      </c>
      <c r="AP132" s="1">
        <v>3141.53</v>
      </c>
      <c r="AQ132" s="1">
        <v>3424.85</v>
      </c>
      <c r="AR132" s="1">
        <v>9729.09</v>
      </c>
      <c r="AS132">
        <v>937.14</v>
      </c>
      <c r="AT132">
        <v>644.41</v>
      </c>
      <c r="AU132" s="1">
        <v>17877.12</v>
      </c>
      <c r="AV132" s="1">
        <v>4652.5</v>
      </c>
      <c r="AW132">
        <v>0.21410000000000001</v>
      </c>
      <c r="AX132" s="1">
        <v>14495.91</v>
      </c>
      <c r="AY132">
        <v>0.66700000000000004</v>
      </c>
      <c r="AZ132" s="1">
        <v>2370.35</v>
      </c>
      <c r="BA132">
        <v>0.1091</v>
      </c>
      <c r="BB132">
        <v>215.01</v>
      </c>
      <c r="BC132">
        <v>9.9000000000000008E-3</v>
      </c>
      <c r="BD132" s="1">
        <v>21733.78</v>
      </c>
      <c r="BE132">
        <v>558.61</v>
      </c>
      <c r="BF132">
        <v>0.1056</v>
      </c>
      <c r="BG132">
        <v>0.54820000000000002</v>
      </c>
      <c r="BH132">
        <v>0.2059</v>
      </c>
      <c r="BI132">
        <v>0.20449999999999999</v>
      </c>
      <c r="BJ132">
        <v>2.6599999999999999E-2</v>
      </c>
      <c r="BK132">
        <v>1.4800000000000001E-2</v>
      </c>
    </row>
    <row r="133" spans="1:63" x14ac:dyDescent="0.25">
      <c r="A133" t="s">
        <v>134</v>
      </c>
      <c r="B133">
        <v>50542</v>
      </c>
      <c r="C133">
        <v>43</v>
      </c>
      <c r="D133">
        <v>18.97</v>
      </c>
      <c r="E133">
        <v>815.63</v>
      </c>
      <c r="F133">
        <v>842.54</v>
      </c>
      <c r="G133">
        <v>5.8999999999999999E-3</v>
      </c>
      <c r="H133">
        <v>0</v>
      </c>
      <c r="I133">
        <v>1.78E-2</v>
      </c>
      <c r="J133">
        <v>0</v>
      </c>
      <c r="K133">
        <v>3.8699999999999998E-2</v>
      </c>
      <c r="L133">
        <v>0.92190000000000005</v>
      </c>
      <c r="M133">
        <v>1.5699999999999999E-2</v>
      </c>
      <c r="N133">
        <v>0.23910000000000001</v>
      </c>
      <c r="O133">
        <v>3.3000000000000002E-2</v>
      </c>
      <c r="P133">
        <v>9.9500000000000005E-2</v>
      </c>
      <c r="Q133" s="1">
        <v>53576.77</v>
      </c>
      <c r="R133">
        <v>0.18640000000000001</v>
      </c>
      <c r="S133">
        <v>0.16950000000000001</v>
      </c>
      <c r="T133">
        <v>0.64410000000000001</v>
      </c>
      <c r="U133">
        <v>6.05</v>
      </c>
      <c r="V133" s="1">
        <v>73242.83</v>
      </c>
      <c r="W133">
        <v>131.37</v>
      </c>
      <c r="X133" s="1">
        <v>213299.16</v>
      </c>
      <c r="Y133">
        <v>0.80810000000000004</v>
      </c>
      <c r="Z133">
        <v>0.16009999999999999</v>
      </c>
      <c r="AA133">
        <v>3.1800000000000002E-2</v>
      </c>
      <c r="AB133">
        <v>0.19189999999999999</v>
      </c>
      <c r="AC133">
        <v>213.3</v>
      </c>
      <c r="AD133" s="1">
        <v>4971.18</v>
      </c>
      <c r="AE133">
        <v>665.16</v>
      </c>
      <c r="AF133" s="1">
        <v>196615.89</v>
      </c>
      <c r="AG133">
        <v>481</v>
      </c>
      <c r="AH133" s="1">
        <v>33508</v>
      </c>
      <c r="AI133" s="1">
        <v>58472</v>
      </c>
      <c r="AJ133">
        <v>45.45</v>
      </c>
      <c r="AK133">
        <v>22</v>
      </c>
      <c r="AL133">
        <v>25.5</v>
      </c>
      <c r="AM133">
        <v>4</v>
      </c>
      <c r="AN133" s="1">
        <v>1604.63</v>
      </c>
      <c r="AO133">
        <v>1.1273</v>
      </c>
      <c r="AP133" s="1">
        <v>1514.77</v>
      </c>
      <c r="AQ133" s="1">
        <v>2049.8000000000002</v>
      </c>
      <c r="AR133" s="1">
        <v>6298.98</v>
      </c>
      <c r="AS133">
        <v>526.9</v>
      </c>
      <c r="AT133">
        <v>369.49</v>
      </c>
      <c r="AU133" s="1">
        <v>10759.91</v>
      </c>
      <c r="AV133" s="1">
        <v>4342.97</v>
      </c>
      <c r="AW133">
        <v>0.35870000000000002</v>
      </c>
      <c r="AX133" s="1">
        <v>5470.31</v>
      </c>
      <c r="AY133">
        <v>0.45179999999999998</v>
      </c>
      <c r="AZ133" s="1">
        <v>1532.4</v>
      </c>
      <c r="BA133">
        <v>0.12659999999999999</v>
      </c>
      <c r="BB133">
        <v>761.69</v>
      </c>
      <c r="BC133">
        <v>6.2899999999999998E-2</v>
      </c>
      <c r="BD133" s="1">
        <v>12107.36</v>
      </c>
      <c r="BE133" s="1">
        <v>4306.17</v>
      </c>
      <c r="BF133">
        <v>0.96899999999999997</v>
      </c>
      <c r="BG133">
        <v>0.54920000000000002</v>
      </c>
      <c r="BH133">
        <v>0.2346</v>
      </c>
      <c r="BI133">
        <v>0.1653</v>
      </c>
      <c r="BJ133">
        <v>3.5299999999999998E-2</v>
      </c>
      <c r="BK133">
        <v>1.5699999999999999E-2</v>
      </c>
    </row>
    <row r="134" spans="1:63" x14ac:dyDescent="0.25">
      <c r="A134" t="s">
        <v>135</v>
      </c>
      <c r="B134">
        <v>48934</v>
      </c>
      <c r="C134">
        <v>21</v>
      </c>
      <c r="D134">
        <v>21.76</v>
      </c>
      <c r="E134">
        <v>456.96</v>
      </c>
      <c r="F134">
        <v>535.09</v>
      </c>
      <c r="G134">
        <v>5.5999999999999999E-3</v>
      </c>
      <c r="H134">
        <v>0</v>
      </c>
      <c r="I134">
        <v>0</v>
      </c>
      <c r="J134">
        <v>0</v>
      </c>
      <c r="K134">
        <v>4.5999999999999999E-2</v>
      </c>
      <c r="L134">
        <v>0.93110000000000004</v>
      </c>
      <c r="M134">
        <v>1.7299999999999999E-2</v>
      </c>
      <c r="N134">
        <v>0.25940000000000002</v>
      </c>
      <c r="O134">
        <v>0</v>
      </c>
      <c r="P134">
        <v>0.1636</v>
      </c>
      <c r="Q134" s="1">
        <v>75197.94</v>
      </c>
      <c r="R134">
        <v>0.25</v>
      </c>
      <c r="S134">
        <v>0.15909999999999999</v>
      </c>
      <c r="T134">
        <v>0.59089999999999998</v>
      </c>
      <c r="U134">
        <v>9.4</v>
      </c>
      <c r="V134" s="1">
        <v>84627.66</v>
      </c>
      <c r="W134">
        <v>47.78</v>
      </c>
      <c r="X134" s="1">
        <v>1062325.24</v>
      </c>
      <c r="Y134">
        <v>0.88839999999999997</v>
      </c>
      <c r="Z134">
        <v>8.9099999999999999E-2</v>
      </c>
      <c r="AA134">
        <v>2.2499999999999999E-2</v>
      </c>
      <c r="AB134">
        <v>0.1116</v>
      </c>
      <c r="AC134" s="1">
        <v>1062.33</v>
      </c>
      <c r="AD134" s="1">
        <v>24660.86</v>
      </c>
      <c r="AE134" s="1">
        <v>2156.6999999999998</v>
      </c>
      <c r="AF134" s="1">
        <v>903729.3</v>
      </c>
      <c r="AG134">
        <v>608</v>
      </c>
      <c r="AH134" s="1">
        <v>33240</v>
      </c>
      <c r="AI134" s="1">
        <v>62082</v>
      </c>
      <c r="AJ134">
        <v>47.35</v>
      </c>
      <c r="AK134">
        <v>22.65</v>
      </c>
      <c r="AL134">
        <v>22.72</v>
      </c>
      <c r="AM134">
        <v>5.0999999999999996</v>
      </c>
      <c r="AN134">
        <v>0</v>
      </c>
      <c r="AO134">
        <v>2.5177</v>
      </c>
      <c r="AP134" s="1">
        <v>2954.04</v>
      </c>
      <c r="AQ134" s="1">
        <v>3363.65</v>
      </c>
      <c r="AR134" s="1">
        <v>10257.799999999999</v>
      </c>
      <c r="AS134">
        <v>988.53</v>
      </c>
      <c r="AT134">
        <v>408.67</v>
      </c>
      <c r="AU134" s="1">
        <v>17972.72</v>
      </c>
      <c r="AV134" s="1">
        <v>3061.25</v>
      </c>
      <c r="AW134">
        <v>0.13750000000000001</v>
      </c>
      <c r="AX134" s="1">
        <v>16157.07</v>
      </c>
      <c r="AY134">
        <v>0.72570000000000001</v>
      </c>
      <c r="AZ134" s="1">
        <v>2060.58</v>
      </c>
      <c r="BA134">
        <v>9.2600000000000002E-2</v>
      </c>
      <c r="BB134">
        <v>985.37</v>
      </c>
      <c r="BC134">
        <v>4.4299999999999999E-2</v>
      </c>
      <c r="BD134" s="1">
        <v>22264.28</v>
      </c>
      <c r="BE134" s="1">
        <v>1669.7</v>
      </c>
      <c r="BF134">
        <v>0.22639999999999999</v>
      </c>
      <c r="BG134">
        <v>0.56969999999999998</v>
      </c>
      <c r="BH134">
        <v>0.20250000000000001</v>
      </c>
      <c r="BI134">
        <v>0.16300000000000001</v>
      </c>
      <c r="BJ134">
        <v>3.8600000000000002E-2</v>
      </c>
      <c r="BK134">
        <v>2.6100000000000002E-2</v>
      </c>
    </row>
    <row r="135" spans="1:63" x14ac:dyDescent="0.25">
      <c r="A135" t="s">
        <v>136</v>
      </c>
      <c r="B135">
        <v>47837</v>
      </c>
      <c r="C135">
        <v>78</v>
      </c>
      <c r="D135">
        <v>6.98</v>
      </c>
      <c r="E135">
        <v>544.25</v>
      </c>
      <c r="F135">
        <v>610.47</v>
      </c>
      <c r="G135">
        <v>1.6000000000000001E-3</v>
      </c>
      <c r="H135">
        <v>0</v>
      </c>
      <c r="I135">
        <v>5.9999999999999995E-4</v>
      </c>
      <c r="J135">
        <v>6.6E-3</v>
      </c>
      <c r="K135">
        <v>2.63E-2</v>
      </c>
      <c r="L135">
        <v>0.94269999999999998</v>
      </c>
      <c r="M135">
        <v>2.2200000000000001E-2</v>
      </c>
      <c r="N135">
        <v>0.41170000000000001</v>
      </c>
      <c r="O135">
        <v>1.47E-2</v>
      </c>
      <c r="P135">
        <v>0.14080000000000001</v>
      </c>
      <c r="Q135" s="1">
        <v>51203.26</v>
      </c>
      <c r="R135">
        <v>0.23330000000000001</v>
      </c>
      <c r="S135">
        <v>0.2167</v>
      </c>
      <c r="T135">
        <v>0.55000000000000004</v>
      </c>
      <c r="U135">
        <v>6.75</v>
      </c>
      <c r="V135" s="1">
        <v>64791.56</v>
      </c>
      <c r="W135">
        <v>75.95</v>
      </c>
      <c r="X135" s="1">
        <v>151148.09</v>
      </c>
      <c r="Y135">
        <v>0.8901</v>
      </c>
      <c r="Z135">
        <v>6.5100000000000005E-2</v>
      </c>
      <c r="AA135">
        <v>4.48E-2</v>
      </c>
      <c r="AB135">
        <v>0.1099</v>
      </c>
      <c r="AC135">
        <v>151.15</v>
      </c>
      <c r="AD135" s="1">
        <v>3574.82</v>
      </c>
      <c r="AE135">
        <v>407.84</v>
      </c>
      <c r="AF135" s="1">
        <v>127336.16</v>
      </c>
      <c r="AG135">
        <v>196</v>
      </c>
      <c r="AH135" s="1">
        <v>28681</v>
      </c>
      <c r="AI135" s="1">
        <v>46468</v>
      </c>
      <c r="AJ135">
        <v>47.4</v>
      </c>
      <c r="AK135">
        <v>22.39</v>
      </c>
      <c r="AL135">
        <v>24.61</v>
      </c>
      <c r="AM135">
        <v>4.0999999999999996</v>
      </c>
      <c r="AN135" s="1">
        <v>1956.69</v>
      </c>
      <c r="AO135">
        <v>2.2195</v>
      </c>
      <c r="AP135" s="1">
        <v>1874</v>
      </c>
      <c r="AQ135" s="1">
        <v>2335.7800000000002</v>
      </c>
      <c r="AR135" s="1">
        <v>6637.85</v>
      </c>
      <c r="AS135" s="1">
        <v>1000.05</v>
      </c>
      <c r="AT135">
        <v>525.44000000000005</v>
      </c>
      <c r="AU135" s="1">
        <v>12373.09</v>
      </c>
      <c r="AV135" s="1">
        <v>6985.46</v>
      </c>
      <c r="AW135">
        <v>0.4839</v>
      </c>
      <c r="AX135" s="1">
        <v>4335.62</v>
      </c>
      <c r="AY135">
        <v>0.30030000000000001</v>
      </c>
      <c r="AZ135" s="1">
        <v>2281.21</v>
      </c>
      <c r="BA135">
        <v>0.158</v>
      </c>
      <c r="BB135">
        <v>833.15</v>
      </c>
      <c r="BC135">
        <v>5.7700000000000001E-2</v>
      </c>
      <c r="BD135" s="1">
        <v>14435.45</v>
      </c>
      <c r="BE135" s="1">
        <v>7381.29</v>
      </c>
      <c r="BF135">
        <v>3.1810999999999998</v>
      </c>
      <c r="BG135">
        <v>0.56289999999999996</v>
      </c>
      <c r="BH135">
        <v>0.2072</v>
      </c>
      <c r="BI135">
        <v>0.18340000000000001</v>
      </c>
      <c r="BJ135">
        <v>2.9600000000000001E-2</v>
      </c>
      <c r="BK135">
        <v>1.7000000000000001E-2</v>
      </c>
    </row>
    <row r="136" spans="1:63" x14ac:dyDescent="0.25">
      <c r="A136" t="s">
        <v>137</v>
      </c>
      <c r="B136">
        <v>47928</v>
      </c>
      <c r="C136">
        <v>48</v>
      </c>
      <c r="D136">
        <v>21.1</v>
      </c>
      <c r="E136" s="1">
        <v>1012.93</v>
      </c>
      <c r="F136" s="1">
        <v>1078.6300000000001</v>
      </c>
      <c r="G136">
        <v>0</v>
      </c>
      <c r="H136">
        <v>0</v>
      </c>
      <c r="I136">
        <v>4.0000000000000001E-3</v>
      </c>
      <c r="J136">
        <v>0</v>
      </c>
      <c r="K136">
        <v>5.7000000000000002E-3</v>
      </c>
      <c r="L136">
        <v>0.98250000000000004</v>
      </c>
      <c r="M136">
        <v>7.7999999999999996E-3</v>
      </c>
      <c r="N136">
        <v>0.99660000000000004</v>
      </c>
      <c r="O136">
        <v>0</v>
      </c>
      <c r="P136">
        <v>0.2051</v>
      </c>
      <c r="Q136" s="1">
        <v>55239.22</v>
      </c>
      <c r="R136">
        <v>0.13980000000000001</v>
      </c>
      <c r="S136">
        <v>0.1183</v>
      </c>
      <c r="T136">
        <v>0.7419</v>
      </c>
      <c r="U136">
        <v>11.2</v>
      </c>
      <c r="V136" s="1">
        <v>70949.91</v>
      </c>
      <c r="W136">
        <v>85.58</v>
      </c>
      <c r="X136" s="1">
        <v>80083.69</v>
      </c>
      <c r="Y136">
        <v>0.87219999999999998</v>
      </c>
      <c r="Z136">
        <v>3.0499999999999999E-2</v>
      </c>
      <c r="AA136">
        <v>9.7299999999999998E-2</v>
      </c>
      <c r="AB136">
        <v>0.1278</v>
      </c>
      <c r="AC136">
        <v>80.08</v>
      </c>
      <c r="AD136" s="1">
        <v>1779.37</v>
      </c>
      <c r="AE136">
        <v>257.13</v>
      </c>
      <c r="AF136" s="1">
        <v>65814.13</v>
      </c>
      <c r="AG136">
        <v>27</v>
      </c>
      <c r="AH136" s="1">
        <v>30826</v>
      </c>
      <c r="AI136" s="1">
        <v>45878</v>
      </c>
      <c r="AJ136">
        <v>23</v>
      </c>
      <c r="AK136">
        <v>22.14</v>
      </c>
      <c r="AL136">
        <v>22.06</v>
      </c>
      <c r="AM136">
        <v>4.5999999999999996</v>
      </c>
      <c r="AN136">
        <v>0</v>
      </c>
      <c r="AO136">
        <v>0.72740000000000005</v>
      </c>
      <c r="AP136" s="1">
        <v>1644.38</v>
      </c>
      <c r="AQ136" s="1">
        <v>2804.65</v>
      </c>
      <c r="AR136" s="1">
        <v>7656.4</v>
      </c>
      <c r="AS136">
        <v>498.92</v>
      </c>
      <c r="AT136">
        <v>245.73</v>
      </c>
      <c r="AU136" s="1">
        <v>12850.03</v>
      </c>
      <c r="AV136" s="1">
        <v>10825.97</v>
      </c>
      <c r="AW136">
        <v>0.70040000000000002</v>
      </c>
      <c r="AX136" s="1">
        <v>1341.51</v>
      </c>
      <c r="AY136">
        <v>8.6800000000000002E-2</v>
      </c>
      <c r="AZ136" s="1">
        <v>1883.5</v>
      </c>
      <c r="BA136">
        <v>0.12180000000000001</v>
      </c>
      <c r="BB136" s="1">
        <v>1406.9</v>
      </c>
      <c r="BC136">
        <v>9.0999999999999998E-2</v>
      </c>
      <c r="BD136" s="1">
        <v>15457.88</v>
      </c>
      <c r="BE136" s="1">
        <v>11531.17</v>
      </c>
      <c r="BF136">
        <v>5.6429999999999998</v>
      </c>
      <c r="BG136">
        <v>0.51780000000000004</v>
      </c>
      <c r="BH136">
        <v>0.21510000000000001</v>
      </c>
      <c r="BI136">
        <v>0.17519999999999999</v>
      </c>
      <c r="BJ136">
        <v>5.5399999999999998E-2</v>
      </c>
      <c r="BK136">
        <v>3.6499999999999998E-2</v>
      </c>
    </row>
    <row r="137" spans="1:63" x14ac:dyDescent="0.25">
      <c r="A137" t="s">
        <v>138</v>
      </c>
      <c r="B137">
        <v>43844</v>
      </c>
      <c r="C137">
        <v>49</v>
      </c>
      <c r="D137">
        <v>455.55</v>
      </c>
      <c r="E137" s="1">
        <v>22321.86</v>
      </c>
      <c r="F137" s="1">
        <v>12699.56</v>
      </c>
      <c r="G137">
        <v>4.3E-3</v>
      </c>
      <c r="H137">
        <v>5.9999999999999995E-4</v>
      </c>
      <c r="I137">
        <v>0.65210000000000001</v>
      </c>
      <c r="J137">
        <v>1.5E-3</v>
      </c>
      <c r="K137">
        <v>4.9000000000000002E-2</v>
      </c>
      <c r="L137">
        <v>0.24299999999999999</v>
      </c>
      <c r="M137">
        <v>4.9500000000000002E-2</v>
      </c>
      <c r="N137">
        <v>0.99839999999999995</v>
      </c>
      <c r="O137">
        <v>8.4900000000000003E-2</v>
      </c>
      <c r="P137">
        <v>0.191</v>
      </c>
      <c r="Q137" s="1">
        <v>55135.54</v>
      </c>
      <c r="R137">
        <v>0.1797</v>
      </c>
      <c r="S137">
        <v>0.18190000000000001</v>
      </c>
      <c r="T137">
        <v>0.63839999999999997</v>
      </c>
      <c r="U137">
        <v>154</v>
      </c>
      <c r="V137" s="1">
        <v>67048.990000000005</v>
      </c>
      <c r="W137">
        <v>144.74</v>
      </c>
      <c r="X137" s="1">
        <v>64090.77</v>
      </c>
      <c r="Y137">
        <v>0.63119999999999998</v>
      </c>
      <c r="Z137">
        <v>0.28839999999999999</v>
      </c>
      <c r="AA137">
        <v>8.0299999999999996E-2</v>
      </c>
      <c r="AB137">
        <v>0.36880000000000002</v>
      </c>
      <c r="AC137">
        <v>64.09</v>
      </c>
      <c r="AD137" s="1">
        <v>3153.14</v>
      </c>
      <c r="AE137">
        <v>427.37</v>
      </c>
      <c r="AF137" s="1">
        <v>55203</v>
      </c>
      <c r="AG137">
        <v>14</v>
      </c>
      <c r="AH137" s="1">
        <v>24800</v>
      </c>
      <c r="AI137" s="1">
        <v>36002</v>
      </c>
      <c r="AJ137">
        <v>67.55</v>
      </c>
      <c r="AK137">
        <v>41.18</v>
      </c>
      <c r="AL137">
        <v>61.64</v>
      </c>
      <c r="AM137">
        <v>4.4800000000000004</v>
      </c>
      <c r="AN137">
        <v>0</v>
      </c>
      <c r="AO137">
        <v>1.0273000000000001</v>
      </c>
      <c r="AP137" s="1">
        <v>2588.67</v>
      </c>
      <c r="AQ137" s="1">
        <v>3366.05</v>
      </c>
      <c r="AR137" s="1">
        <v>7614.93</v>
      </c>
      <c r="AS137" s="1">
        <v>1079.57</v>
      </c>
      <c r="AT137">
        <v>748.67</v>
      </c>
      <c r="AU137" s="1">
        <v>15397.89</v>
      </c>
      <c r="AV137" s="1">
        <v>15961.47</v>
      </c>
      <c r="AW137">
        <v>0.65790000000000004</v>
      </c>
      <c r="AX137" s="1">
        <v>4819.6899999999996</v>
      </c>
      <c r="AY137">
        <v>0.19869999999999999</v>
      </c>
      <c r="AZ137">
        <v>789.88</v>
      </c>
      <c r="BA137">
        <v>3.2599999999999997E-2</v>
      </c>
      <c r="BB137" s="1">
        <v>2689.39</v>
      </c>
      <c r="BC137">
        <v>0.1109</v>
      </c>
      <c r="BD137" s="1">
        <v>24260.43</v>
      </c>
      <c r="BE137" s="1">
        <v>5043.53</v>
      </c>
      <c r="BF137">
        <v>3.4704999999999999</v>
      </c>
      <c r="BG137">
        <v>0.375</v>
      </c>
      <c r="BH137">
        <v>0.14779999999999999</v>
      </c>
      <c r="BI137">
        <v>0.43830000000000002</v>
      </c>
      <c r="BJ137">
        <v>2.23E-2</v>
      </c>
      <c r="BK137">
        <v>1.67E-2</v>
      </c>
    </row>
    <row r="138" spans="1:63" x14ac:dyDescent="0.25">
      <c r="A138" t="s">
        <v>139</v>
      </c>
      <c r="B138">
        <v>43851</v>
      </c>
      <c r="C138">
        <v>2</v>
      </c>
      <c r="D138">
        <v>652.58000000000004</v>
      </c>
      <c r="E138" s="1">
        <v>1305.1600000000001</v>
      </c>
      <c r="F138" s="1">
        <v>1217.3499999999999</v>
      </c>
      <c r="G138">
        <v>2.75E-2</v>
      </c>
      <c r="H138">
        <v>2.5000000000000001E-3</v>
      </c>
      <c r="I138">
        <v>8.3900000000000002E-2</v>
      </c>
      <c r="J138">
        <v>0</v>
      </c>
      <c r="K138">
        <v>0.05</v>
      </c>
      <c r="L138">
        <v>0.74709999999999999</v>
      </c>
      <c r="M138">
        <v>8.8999999999999996E-2</v>
      </c>
      <c r="N138">
        <v>0.40720000000000001</v>
      </c>
      <c r="O138">
        <v>9.5999999999999992E-3</v>
      </c>
      <c r="P138">
        <v>0.15079999999999999</v>
      </c>
      <c r="Q138" s="1">
        <v>63450.31</v>
      </c>
      <c r="R138">
        <v>0.30109999999999998</v>
      </c>
      <c r="S138">
        <v>0.19350000000000001</v>
      </c>
      <c r="T138">
        <v>0.50539999999999996</v>
      </c>
      <c r="U138">
        <v>14.2</v>
      </c>
      <c r="V138" s="1">
        <v>93035.7</v>
      </c>
      <c r="W138">
        <v>89.2</v>
      </c>
      <c r="X138" s="1">
        <v>189374.77</v>
      </c>
      <c r="Y138">
        <v>0.77739999999999998</v>
      </c>
      <c r="Z138">
        <v>0.1623</v>
      </c>
      <c r="AA138">
        <v>6.0299999999999999E-2</v>
      </c>
      <c r="AB138">
        <v>0.22259999999999999</v>
      </c>
      <c r="AC138">
        <v>189.37</v>
      </c>
      <c r="AD138" s="1">
        <v>9157.06</v>
      </c>
      <c r="AE138">
        <v>922.46</v>
      </c>
      <c r="AF138" s="1">
        <v>193205.24</v>
      </c>
      <c r="AG138">
        <v>471</v>
      </c>
      <c r="AH138" s="1">
        <v>38493</v>
      </c>
      <c r="AI138" s="1">
        <v>50315</v>
      </c>
      <c r="AJ138">
        <v>85.93</v>
      </c>
      <c r="AK138">
        <v>45.06</v>
      </c>
      <c r="AL138">
        <v>50.18</v>
      </c>
      <c r="AM138">
        <v>4.5599999999999996</v>
      </c>
      <c r="AN138">
        <v>0</v>
      </c>
      <c r="AO138">
        <v>1.1162000000000001</v>
      </c>
      <c r="AP138" s="1">
        <v>2076.4</v>
      </c>
      <c r="AQ138" s="1">
        <v>1982.03</v>
      </c>
      <c r="AR138" s="1">
        <v>7489.81</v>
      </c>
      <c r="AS138">
        <v>779.58</v>
      </c>
      <c r="AT138">
        <v>491.47</v>
      </c>
      <c r="AU138" s="1">
        <v>12819.32</v>
      </c>
      <c r="AV138" s="1">
        <v>3869.23</v>
      </c>
      <c r="AW138">
        <v>0.27</v>
      </c>
      <c r="AX138" s="1">
        <v>8412.56</v>
      </c>
      <c r="AY138">
        <v>0.58699999999999997</v>
      </c>
      <c r="AZ138" s="1">
        <v>1167.3499999999999</v>
      </c>
      <c r="BA138">
        <v>8.1500000000000003E-2</v>
      </c>
      <c r="BB138">
        <v>881.57</v>
      </c>
      <c r="BC138">
        <v>6.1499999999999999E-2</v>
      </c>
      <c r="BD138" s="1">
        <v>14330.7</v>
      </c>
      <c r="BE138" s="1">
        <v>2422.9299999999998</v>
      </c>
      <c r="BF138">
        <v>0.47510000000000002</v>
      </c>
      <c r="BG138">
        <v>0.55279999999999996</v>
      </c>
      <c r="BH138">
        <v>0.19009999999999999</v>
      </c>
      <c r="BI138">
        <v>0.20130000000000001</v>
      </c>
      <c r="BJ138">
        <v>4.1300000000000003E-2</v>
      </c>
      <c r="BK138">
        <v>1.46E-2</v>
      </c>
    </row>
    <row r="139" spans="1:63" x14ac:dyDescent="0.25">
      <c r="A139" t="s">
        <v>140</v>
      </c>
      <c r="B139">
        <v>43869</v>
      </c>
      <c r="C139">
        <v>34</v>
      </c>
      <c r="D139">
        <v>77.92</v>
      </c>
      <c r="E139" s="1">
        <v>2649.13</v>
      </c>
      <c r="F139" s="1">
        <v>2414.38</v>
      </c>
      <c r="G139">
        <v>4.5999999999999999E-3</v>
      </c>
      <c r="H139">
        <v>0</v>
      </c>
      <c r="I139">
        <v>6.6199999999999995E-2</v>
      </c>
      <c r="J139">
        <v>6.9999999999999999E-4</v>
      </c>
      <c r="K139">
        <v>0.24060000000000001</v>
      </c>
      <c r="L139">
        <v>0.66669999999999996</v>
      </c>
      <c r="M139">
        <v>2.12E-2</v>
      </c>
      <c r="N139">
        <v>0.49480000000000002</v>
      </c>
      <c r="O139">
        <v>3.8999999999999998E-3</v>
      </c>
      <c r="P139">
        <v>0.127</v>
      </c>
      <c r="Q139" s="1">
        <v>59894.8</v>
      </c>
      <c r="R139">
        <v>0.24160000000000001</v>
      </c>
      <c r="S139">
        <v>0.1517</v>
      </c>
      <c r="T139">
        <v>0.60670000000000002</v>
      </c>
      <c r="U139">
        <v>31.89</v>
      </c>
      <c r="V139" s="1">
        <v>45325.120000000003</v>
      </c>
      <c r="W139">
        <v>81.260000000000005</v>
      </c>
      <c r="X139" s="1">
        <v>100856.43</v>
      </c>
      <c r="Y139">
        <v>0.76470000000000005</v>
      </c>
      <c r="Z139">
        <v>0.1709</v>
      </c>
      <c r="AA139">
        <v>6.4399999999999999E-2</v>
      </c>
      <c r="AB139">
        <v>0.23530000000000001</v>
      </c>
      <c r="AC139">
        <v>100.86</v>
      </c>
      <c r="AD139" s="1">
        <v>3105.39</v>
      </c>
      <c r="AE139">
        <v>381.86</v>
      </c>
      <c r="AF139" s="1">
        <v>90582.33</v>
      </c>
      <c r="AG139">
        <v>78</v>
      </c>
      <c r="AH139" s="1">
        <v>30418</v>
      </c>
      <c r="AI139" s="1">
        <v>48392</v>
      </c>
      <c r="AJ139">
        <v>47.45</v>
      </c>
      <c r="AK139">
        <v>29.02</v>
      </c>
      <c r="AL139">
        <v>32.43</v>
      </c>
      <c r="AM139">
        <v>4</v>
      </c>
      <c r="AN139">
        <v>721.65</v>
      </c>
      <c r="AO139">
        <v>1.0561</v>
      </c>
      <c r="AP139" s="1">
        <v>1248.71</v>
      </c>
      <c r="AQ139" s="1">
        <v>1929.12</v>
      </c>
      <c r="AR139" s="1">
        <v>7432.94</v>
      </c>
      <c r="AS139">
        <v>708.84</v>
      </c>
      <c r="AT139">
        <v>344.54</v>
      </c>
      <c r="AU139" s="1">
        <v>11664.14</v>
      </c>
      <c r="AV139" s="1">
        <v>7730.33</v>
      </c>
      <c r="AW139">
        <v>0.56830000000000003</v>
      </c>
      <c r="AX139" s="1">
        <v>3446.33</v>
      </c>
      <c r="AY139">
        <v>0.25340000000000001</v>
      </c>
      <c r="AZ139" s="1">
        <v>1369.13</v>
      </c>
      <c r="BA139">
        <v>0.1007</v>
      </c>
      <c r="BB139" s="1">
        <v>1057.02</v>
      </c>
      <c r="BC139">
        <v>7.7700000000000005E-2</v>
      </c>
      <c r="BD139" s="1">
        <v>13602.81</v>
      </c>
      <c r="BE139" s="1">
        <v>5813.55</v>
      </c>
      <c r="BF139">
        <v>2.0586000000000002</v>
      </c>
      <c r="BG139">
        <v>0.52749999999999997</v>
      </c>
      <c r="BH139">
        <v>0.21279999999999999</v>
      </c>
      <c r="BI139">
        <v>0.20830000000000001</v>
      </c>
      <c r="BJ139">
        <v>4.36E-2</v>
      </c>
      <c r="BK139">
        <v>7.7999999999999996E-3</v>
      </c>
    </row>
    <row r="140" spans="1:63" x14ac:dyDescent="0.25">
      <c r="A140" t="s">
        <v>141</v>
      </c>
      <c r="B140">
        <v>43877</v>
      </c>
      <c r="C140">
        <v>36</v>
      </c>
      <c r="D140">
        <v>156.56</v>
      </c>
      <c r="E140" s="1">
        <v>5636.27</v>
      </c>
      <c r="F140" s="1">
        <v>5584.44</v>
      </c>
      <c r="G140">
        <v>6.0000000000000001E-3</v>
      </c>
      <c r="H140">
        <v>5.0000000000000001E-4</v>
      </c>
      <c r="I140">
        <v>4.0599999999999997E-2</v>
      </c>
      <c r="J140">
        <v>4.0000000000000002E-4</v>
      </c>
      <c r="K140">
        <v>7.46E-2</v>
      </c>
      <c r="L140">
        <v>0.80930000000000002</v>
      </c>
      <c r="M140">
        <v>6.8500000000000005E-2</v>
      </c>
      <c r="N140">
        <v>0.32940000000000003</v>
      </c>
      <c r="O140">
        <v>2.5700000000000001E-2</v>
      </c>
      <c r="P140">
        <v>0.154</v>
      </c>
      <c r="Q140" s="1">
        <v>66177.22</v>
      </c>
      <c r="R140">
        <v>0.38390000000000002</v>
      </c>
      <c r="S140">
        <v>0.31269999999999998</v>
      </c>
      <c r="T140">
        <v>0.3034</v>
      </c>
      <c r="U140">
        <v>31</v>
      </c>
      <c r="V140" s="1">
        <v>95132.06</v>
      </c>
      <c r="W140">
        <v>178.08</v>
      </c>
      <c r="X140" s="1">
        <v>147805.97</v>
      </c>
      <c r="Y140">
        <v>0.74550000000000005</v>
      </c>
      <c r="Z140">
        <v>0.2165</v>
      </c>
      <c r="AA140">
        <v>3.7999999999999999E-2</v>
      </c>
      <c r="AB140">
        <v>0.2545</v>
      </c>
      <c r="AC140">
        <v>147.81</v>
      </c>
      <c r="AD140" s="1">
        <v>7497.17</v>
      </c>
      <c r="AE140">
        <v>779.47</v>
      </c>
      <c r="AF140" s="1">
        <v>136887.06</v>
      </c>
      <c r="AG140">
        <v>250</v>
      </c>
      <c r="AH140" s="1">
        <v>38992</v>
      </c>
      <c r="AI140" s="1">
        <v>57745</v>
      </c>
      <c r="AJ140">
        <v>76.150000000000006</v>
      </c>
      <c r="AK140">
        <v>48.85</v>
      </c>
      <c r="AL140">
        <v>52.71</v>
      </c>
      <c r="AM140">
        <v>4.4000000000000004</v>
      </c>
      <c r="AN140">
        <v>0</v>
      </c>
      <c r="AO140">
        <v>1.1916</v>
      </c>
      <c r="AP140" s="1">
        <v>1409.02</v>
      </c>
      <c r="AQ140" s="1">
        <v>1792.37</v>
      </c>
      <c r="AR140" s="1">
        <v>6613.16</v>
      </c>
      <c r="AS140">
        <v>608.63</v>
      </c>
      <c r="AT140">
        <v>230.52</v>
      </c>
      <c r="AU140" s="1">
        <v>10653.69</v>
      </c>
      <c r="AV140" s="1">
        <v>4016.51</v>
      </c>
      <c r="AW140">
        <v>0.33090000000000003</v>
      </c>
      <c r="AX140" s="1">
        <v>6671.58</v>
      </c>
      <c r="AY140">
        <v>0.54959999999999998</v>
      </c>
      <c r="AZ140">
        <v>761.41</v>
      </c>
      <c r="BA140">
        <v>6.2700000000000006E-2</v>
      </c>
      <c r="BB140">
        <v>690.11</v>
      </c>
      <c r="BC140">
        <v>5.6800000000000003E-2</v>
      </c>
      <c r="BD140" s="1">
        <v>12139.61</v>
      </c>
      <c r="BE140" s="1">
        <v>2870.87</v>
      </c>
      <c r="BF140">
        <v>0.73640000000000005</v>
      </c>
      <c r="BG140">
        <v>0.56989999999999996</v>
      </c>
      <c r="BH140">
        <v>0.2467</v>
      </c>
      <c r="BI140">
        <v>0.1283</v>
      </c>
      <c r="BJ140">
        <v>2.3099999999999999E-2</v>
      </c>
      <c r="BK140">
        <v>3.2000000000000001E-2</v>
      </c>
    </row>
    <row r="141" spans="1:63" x14ac:dyDescent="0.25">
      <c r="A141" t="s">
        <v>142</v>
      </c>
      <c r="B141">
        <v>43885</v>
      </c>
      <c r="C141">
        <v>53</v>
      </c>
      <c r="D141">
        <v>19.21</v>
      </c>
      <c r="E141" s="1">
        <v>1018.1</v>
      </c>
      <c r="F141">
        <v>898.88</v>
      </c>
      <c r="G141">
        <v>1.1000000000000001E-3</v>
      </c>
      <c r="H141">
        <v>1.2999999999999999E-3</v>
      </c>
      <c r="I141">
        <v>8.2000000000000007E-3</v>
      </c>
      <c r="J141">
        <v>0</v>
      </c>
      <c r="K141">
        <v>3.8600000000000002E-2</v>
      </c>
      <c r="L141">
        <v>0.91300000000000003</v>
      </c>
      <c r="M141">
        <v>3.78E-2</v>
      </c>
      <c r="N141">
        <v>0.49380000000000002</v>
      </c>
      <c r="O141">
        <v>1.0800000000000001E-2</v>
      </c>
      <c r="P141">
        <v>0.11799999999999999</v>
      </c>
      <c r="Q141" s="1">
        <v>55332.78</v>
      </c>
      <c r="R141">
        <v>0.2394</v>
      </c>
      <c r="S141">
        <v>0.14080000000000001</v>
      </c>
      <c r="T141">
        <v>0.61970000000000003</v>
      </c>
      <c r="U141">
        <v>5.82</v>
      </c>
      <c r="V141" s="1">
        <v>67638.83</v>
      </c>
      <c r="W141">
        <v>172.82</v>
      </c>
      <c r="X141" s="1">
        <v>202923.69</v>
      </c>
      <c r="Y141">
        <v>0.79169999999999996</v>
      </c>
      <c r="Z141">
        <v>0.17050000000000001</v>
      </c>
      <c r="AA141">
        <v>3.78E-2</v>
      </c>
      <c r="AB141">
        <v>0.20830000000000001</v>
      </c>
      <c r="AC141">
        <v>202.92</v>
      </c>
      <c r="AD141" s="1">
        <v>4900.42</v>
      </c>
      <c r="AE141">
        <v>531.86</v>
      </c>
      <c r="AF141" s="1">
        <v>188449.03</v>
      </c>
      <c r="AG141">
        <v>458</v>
      </c>
      <c r="AH141" s="1">
        <v>33707</v>
      </c>
      <c r="AI141" s="1">
        <v>57104</v>
      </c>
      <c r="AJ141">
        <v>45.15</v>
      </c>
      <c r="AK141">
        <v>21</v>
      </c>
      <c r="AL141">
        <v>34.119999999999997</v>
      </c>
      <c r="AM141">
        <v>4.7</v>
      </c>
      <c r="AN141">
        <v>0</v>
      </c>
      <c r="AO141">
        <v>0.57750000000000001</v>
      </c>
      <c r="AP141" s="1">
        <v>1388.79</v>
      </c>
      <c r="AQ141" s="1">
        <v>1727.96</v>
      </c>
      <c r="AR141" s="1">
        <v>6493.68</v>
      </c>
      <c r="AS141">
        <v>621.77</v>
      </c>
      <c r="AT141">
        <v>140.34</v>
      </c>
      <c r="AU141" s="1">
        <v>10372.51</v>
      </c>
      <c r="AV141" s="1">
        <v>5152.71</v>
      </c>
      <c r="AW141">
        <v>0.41959999999999997</v>
      </c>
      <c r="AX141" s="1">
        <v>4908.51</v>
      </c>
      <c r="AY141">
        <v>0.3997</v>
      </c>
      <c r="AZ141" s="1">
        <v>1232.81</v>
      </c>
      <c r="BA141">
        <v>0.1004</v>
      </c>
      <c r="BB141">
        <v>986.2</v>
      </c>
      <c r="BC141">
        <v>8.0299999999999996E-2</v>
      </c>
      <c r="BD141" s="1">
        <v>12280.23</v>
      </c>
      <c r="BE141" s="1">
        <v>2387.52</v>
      </c>
      <c r="BF141">
        <v>0.4829</v>
      </c>
      <c r="BG141">
        <v>0.51029999999999998</v>
      </c>
      <c r="BH141">
        <v>0.18509999999999999</v>
      </c>
      <c r="BI141">
        <v>0.2712</v>
      </c>
      <c r="BJ141">
        <v>2.0400000000000001E-2</v>
      </c>
      <c r="BK141">
        <v>1.29E-2</v>
      </c>
    </row>
    <row r="142" spans="1:63" x14ac:dyDescent="0.25">
      <c r="A142" t="s">
        <v>143</v>
      </c>
      <c r="B142">
        <v>43893</v>
      </c>
      <c r="C142">
        <v>36</v>
      </c>
      <c r="D142">
        <v>76.67</v>
      </c>
      <c r="E142" s="1">
        <v>2760.04</v>
      </c>
      <c r="F142" s="1">
        <v>2678.7</v>
      </c>
      <c r="G142">
        <v>6.6E-3</v>
      </c>
      <c r="H142">
        <v>0</v>
      </c>
      <c r="I142">
        <v>1.66E-2</v>
      </c>
      <c r="J142">
        <v>6.9999999999999999E-4</v>
      </c>
      <c r="K142">
        <v>0.123</v>
      </c>
      <c r="L142">
        <v>0.84040000000000004</v>
      </c>
      <c r="M142">
        <v>1.2699999999999999E-2</v>
      </c>
      <c r="N142">
        <v>0.31819999999999998</v>
      </c>
      <c r="O142">
        <v>9.6000000000000002E-2</v>
      </c>
      <c r="P142">
        <v>0.13200000000000001</v>
      </c>
      <c r="Q142" s="1">
        <v>63367.49</v>
      </c>
      <c r="R142">
        <v>0.1104</v>
      </c>
      <c r="S142">
        <v>0.13500000000000001</v>
      </c>
      <c r="T142">
        <v>0.75460000000000005</v>
      </c>
      <c r="U142">
        <v>19.059999999999999</v>
      </c>
      <c r="V142" s="1">
        <v>87475.13</v>
      </c>
      <c r="W142">
        <v>139.57</v>
      </c>
      <c r="X142" s="1">
        <v>138210.64000000001</v>
      </c>
      <c r="Y142">
        <v>0.73270000000000002</v>
      </c>
      <c r="Z142">
        <v>0.2424</v>
      </c>
      <c r="AA142">
        <v>2.4899999999999999E-2</v>
      </c>
      <c r="AB142">
        <v>0.26729999999999998</v>
      </c>
      <c r="AC142">
        <v>138.21</v>
      </c>
      <c r="AD142" s="1">
        <v>5228.97</v>
      </c>
      <c r="AE142">
        <v>551.74</v>
      </c>
      <c r="AF142" s="1">
        <v>132278.82999999999</v>
      </c>
      <c r="AG142">
        <v>219</v>
      </c>
      <c r="AH142" s="1">
        <v>34480</v>
      </c>
      <c r="AI142" s="1">
        <v>63458</v>
      </c>
      <c r="AJ142">
        <v>58.87</v>
      </c>
      <c r="AK142">
        <v>35.549999999999997</v>
      </c>
      <c r="AL142">
        <v>42.57</v>
      </c>
      <c r="AM142">
        <v>4.4000000000000004</v>
      </c>
      <c r="AN142">
        <v>0</v>
      </c>
      <c r="AO142">
        <v>0.88749999999999996</v>
      </c>
      <c r="AP142" s="1">
        <v>1127.98</v>
      </c>
      <c r="AQ142" s="1">
        <v>1540.47</v>
      </c>
      <c r="AR142" s="1">
        <v>6680.63</v>
      </c>
      <c r="AS142">
        <v>263.05</v>
      </c>
      <c r="AT142">
        <v>221.35</v>
      </c>
      <c r="AU142" s="1">
        <v>9833.49</v>
      </c>
      <c r="AV142" s="1">
        <v>4158.8900000000003</v>
      </c>
      <c r="AW142">
        <v>0.41849999999999998</v>
      </c>
      <c r="AX142" s="1">
        <v>4576.01</v>
      </c>
      <c r="AY142">
        <v>0.46050000000000002</v>
      </c>
      <c r="AZ142">
        <v>574.96</v>
      </c>
      <c r="BA142">
        <v>5.79E-2</v>
      </c>
      <c r="BB142">
        <v>627.30999999999995</v>
      </c>
      <c r="BC142">
        <v>6.3100000000000003E-2</v>
      </c>
      <c r="BD142" s="1">
        <v>9937.17</v>
      </c>
      <c r="BE142" s="1">
        <v>2975.69</v>
      </c>
      <c r="BF142">
        <v>0.76390000000000002</v>
      </c>
      <c r="BG142">
        <v>0.59219999999999995</v>
      </c>
      <c r="BH142">
        <v>0.25380000000000003</v>
      </c>
      <c r="BI142">
        <v>9.74E-2</v>
      </c>
      <c r="BJ142">
        <v>1.7999999999999999E-2</v>
      </c>
      <c r="BK142">
        <v>3.8699999999999998E-2</v>
      </c>
    </row>
    <row r="143" spans="1:63" x14ac:dyDescent="0.25">
      <c r="A143" t="s">
        <v>144</v>
      </c>
      <c r="B143">
        <v>47027</v>
      </c>
      <c r="C143">
        <v>42</v>
      </c>
      <c r="D143">
        <v>378.05</v>
      </c>
      <c r="E143" s="1">
        <v>15877.95</v>
      </c>
      <c r="F143" s="1">
        <v>15709.46</v>
      </c>
      <c r="G143">
        <v>0.20830000000000001</v>
      </c>
      <c r="H143">
        <v>5.9999999999999995E-4</v>
      </c>
      <c r="I143">
        <v>5.0599999999999999E-2</v>
      </c>
      <c r="J143">
        <v>6.9999999999999999E-4</v>
      </c>
      <c r="K143">
        <v>7.46E-2</v>
      </c>
      <c r="L143">
        <v>0.60499999999999998</v>
      </c>
      <c r="M143">
        <v>6.0299999999999999E-2</v>
      </c>
      <c r="N143">
        <v>0.15770000000000001</v>
      </c>
      <c r="O143">
        <v>9.5399999999999999E-2</v>
      </c>
      <c r="P143">
        <v>0.1201</v>
      </c>
      <c r="Q143" s="1">
        <v>82798.97</v>
      </c>
      <c r="R143">
        <v>0.1351</v>
      </c>
      <c r="S143">
        <v>0.19689999999999999</v>
      </c>
      <c r="T143">
        <v>0.66810000000000003</v>
      </c>
      <c r="U143">
        <v>81.069999999999993</v>
      </c>
      <c r="V143" s="1">
        <v>109326.69</v>
      </c>
      <c r="W143">
        <v>194.59</v>
      </c>
      <c r="X143" s="1">
        <v>217847.82</v>
      </c>
      <c r="Y143">
        <v>0.72970000000000002</v>
      </c>
      <c r="Z143">
        <v>0.2452</v>
      </c>
      <c r="AA143">
        <v>2.5000000000000001E-2</v>
      </c>
      <c r="AB143">
        <v>0.27029999999999998</v>
      </c>
      <c r="AC143">
        <v>217.85</v>
      </c>
      <c r="AD143" s="1">
        <v>11972.29</v>
      </c>
      <c r="AE143" s="1">
        <v>1096.33</v>
      </c>
      <c r="AF143" s="1">
        <v>215989.75</v>
      </c>
      <c r="AG143">
        <v>518</v>
      </c>
      <c r="AH143" s="1">
        <v>54471</v>
      </c>
      <c r="AI143" s="1">
        <v>112136</v>
      </c>
      <c r="AJ143">
        <v>87.1</v>
      </c>
      <c r="AK143">
        <v>52.13</v>
      </c>
      <c r="AL143">
        <v>60.1</v>
      </c>
      <c r="AM143">
        <v>4.4000000000000004</v>
      </c>
      <c r="AN143">
        <v>0</v>
      </c>
      <c r="AO143">
        <v>0.66579999999999995</v>
      </c>
      <c r="AP143" s="1">
        <v>1434.75</v>
      </c>
      <c r="AQ143" s="1">
        <v>2081.0500000000002</v>
      </c>
      <c r="AR143" s="1">
        <v>8638.34</v>
      </c>
      <c r="AS143">
        <v>827.55</v>
      </c>
      <c r="AT143">
        <v>466.99</v>
      </c>
      <c r="AU143" s="1">
        <v>13448.68</v>
      </c>
      <c r="AV143" s="1">
        <v>2300.7800000000002</v>
      </c>
      <c r="AW143">
        <v>0.15920000000000001</v>
      </c>
      <c r="AX143" s="1">
        <v>10856.87</v>
      </c>
      <c r="AY143">
        <v>0.75149999999999995</v>
      </c>
      <c r="AZ143">
        <v>807.68</v>
      </c>
      <c r="BA143">
        <v>5.5899999999999998E-2</v>
      </c>
      <c r="BB143">
        <v>482.41</v>
      </c>
      <c r="BC143">
        <v>3.3399999999999999E-2</v>
      </c>
      <c r="BD143" s="1">
        <v>14447.74</v>
      </c>
      <c r="BE143" s="1">
        <v>1219.8900000000001</v>
      </c>
      <c r="BF143">
        <v>0.14169999999999999</v>
      </c>
      <c r="BG143">
        <v>0.67030000000000001</v>
      </c>
      <c r="BH143">
        <v>0.2167</v>
      </c>
      <c r="BI143">
        <v>7.6899999999999996E-2</v>
      </c>
      <c r="BJ143">
        <v>2.52E-2</v>
      </c>
      <c r="BK143">
        <v>1.0999999999999999E-2</v>
      </c>
    </row>
    <row r="144" spans="1:63" x14ac:dyDescent="0.25">
      <c r="A144" t="s">
        <v>145</v>
      </c>
      <c r="B144">
        <v>43901</v>
      </c>
      <c r="C144">
        <v>4</v>
      </c>
      <c r="D144">
        <v>586.69000000000005</v>
      </c>
      <c r="E144" s="1">
        <v>2346.7600000000002</v>
      </c>
      <c r="F144" s="1">
        <v>1929.09</v>
      </c>
      <c r="G144">
        <v>5.0000000000000001E-4</v>
      </c>
      <c r="H144">
        <v>0</v>
      </c>
      <c r="I144">
        <v>0.98780000000000001</v>
      </c>
      <c r="J144">
        <v>2.0000000000000001E-4</v>
      </c>
      <c r="K144">
        <v>4.3E-3</v>
      </c>
      <c r="L144">
        <v>3.0000000000000001E-3</v>
      </c>
      <c r="M144">
        <v>4.1999999999999997E-3</v>
      </c>
      <c r="N144">
        <v>0.99139999999999995</v>
      </c>
      <c r="O144">
        <v>0</v>
      </c>
      <c r="P144">
        <v>0.26150000000000001</v>
      </c>
      <c r="Q144" s="1">
        <v>67420.86</v>
      </c>
      <c r="R144">
        <v>0.33139999999999997</v>
      </c>
      <c r="S144">
        <v>0.2722</v>
      </c>
      <c r="T144">
        <v>0.39639999999999997</v>
      </c>
      <c r="U144">
        <v>24</v>
      </c>
      <c r="V144" s="1">
        <v>107949.71</v>
      </c>
      <c r="W144">
        <v>97.78</v>
      </c>
      <c r="X144" s="1">
        <v>56369.97</v>
      </c>
      <c r="Y144">
        <v>0.61829999999999996</v>
      </c>
      <c r="Z144">
        <v>0.27810000000000001</v>
      </c>
      <c r="AA144">
        <v>0.1036</v>
      </c>
      <c r="AB144">
        <v>0.38169999999999998</v>
      </c>
      <c r="AC144">
        <v>56.37</v>
      </c>
      <c r="AD144" s="1">
        <v>3724.06</v>
      </c>
      <c r="AE144">
        <v>520.77</v>
      </c>
      <c r="AF144" s="1">
        <v>46453.57</v>
      </c>
      <c r="AG144">
        <v>6</v>
      </c>
      <c r="AH144" s="1">
        <v>21180</v>
      </c>
      <c r="AI144" s="1">
        <v>28323</v>
      </c>
      <c r="AJ144">
        <v>88.38</v>
      </c>
      <c r="AK144">
        <v>59.01</v>
      </c>
      <c r="AL144">
        <v>73.44</v>
      </c>
      <c r="AM144">
        <v>4.78</v>
      </c>
      <c r="AN144">
        <v>0</v>
      </c>
      <c r="AO144">
        <v>2.0802999999999998</v>
      </c>
      <c r="AP144" s="1">
        <v>5331.19</v>
      </c>
      <c r="AQ144" s="1">
        <v>4369.71</v>
      </c>
      <c r="AR144" s="1">
        <v>9895.16</v>
      </c>
      <c r="AS144" s="1">
        <v>1166.6400000000001</v>
      </c>
      <c r="AT144">
        <v>733.25</v>
      </c>
      <c r="AU144" s="1">
        <v>21495.93</v>
      </c>
      <c r="AV144" s="1">
        <v>17796.38</v>
      </c>
      <c r="AW144">
        <v>0.64039999999999997</v>
      </c>
      <c r="AX144" s="1">
        <v>3931.04</v>
      </c>
      <c r="AY144">
        <v>0.1414</v>
      </c>
      <c r="AZ144" s="1">
        <v>3493.12</v>
      </c>
      <c r="BA144">
        <v>0.12570000000000001</v>
      </c>
      <c r="BB144" s="1">
        <v>2570.98</v>
      </c>
      <c r="BC144">
        <v>9.2499999999999999E-2</v>
      </c>
      <c r="BD144" s="1">
        <v>27791.52</v>
      </c>
      <c r="BE144" s="1">
        <v>11828.6</v>
      </c>
      <c r="BF144">
        <v>10.6485</v>
      </c>
      <c r="BG144">
        <v>0.39079999999999998</v>
      </c>
      <c r="BH144">
        <v>0.16389999999999999</v>
      </c>
      <c r="BI144">
        <v>0.39460000000000001</v>
      </c>
      <c r="BJ144">
        <v>2.8299999999999999E-2</v>
      </c>
      <c r="BK144">
        <v>2.2499999999999999E-2</v>
      </c>
    </row>
    <row r="145" spans="1:63" x14ac:dyDescent="0.25">
      <c r="A145" t="s">
        <v>146</v>
      </c>
      <c r="B145">
        <v>46409</v>
      </c>
      <c r="C145">
        <v>129</v>
      </c>
      <c r="D145">
        <v>9.89</v>
      </c>
      <c r="E145" s="1">
        <v>1276.29</v>
      </c>
      <c r="F145" s="1">
        <v>1235.57</v>
      </c>
      <c r="G145">
        <v>1.6000000000000001E-3</v>
      </c>
      <c r="H145">
        <v>0</v>
      </c>
      <c r="I145">
        <v>3.0999999999999999E-3</v>
      </c>
      <c r="J145">
        <v>0</v>
      </c>
      <c r="K145">
        <v>2.2700000000000001E-2</v>
      </c>
      <c r="L145">
        <v>0.94389999999999996</v>
      </c>
      <c r="M145">
        <v>2.87E-2</v>
      </c>
      <c r="N145">
        <v>0.48759999999999998</v>
      </c>
      <c r="O145">
        <v>0</v>
      </c>
      <c r="P145">
        <v>0.24709999999999999</v>
      </c>
      <c r="Q145" s="1">
        <v>54499.78</v>
      </c>
      <c r="R145">
        <v>0.23910000000000001</v>
      </c>
      <c r="S145">
        <v>0.1522</v>
      </c>
      <c r="T145">
        <v>0.60870000000000002</v>
      </c>
      <c r="U145">
        <v>10.28</v>
      </c>
      <c r="V145" s="1">
        <v>88157.83</v>
      </c>
      <c r="W145">
        <v>119.62</v>
      </c>
      <c r="X145" s="1">
        <v>138948.41</v>
      </c>
      <c r="Y145">
        <v>0.87890000000000001</v>
      </c>
      <c r="Z145">
        <v>8.4900000000000003E-2</v>
      </c>
      <c r="AA145">
        <v>3.6299999999999999E-2</v>
      </c>
      <c r="AB145">
        <v>0.1211</v>
      </c>
      <c r="AC145">
        <v>138.94999999999999</v>
      </c>
      <c r="AD145" s="1">
        <v>3272.78</v>
      </c>
      <c r="AE145">
        <v>389.02</v>
      </c>
      <c r="AF145" s="1">
        <v>137921.35</v>
      </c>
      <c r="AG145">
        <v>255</v>
      </c>
      <c r="AH145" s="1">
        <v>31137</v>
      </c>
      <c r="AI145" s="1">
        <v>44738</v>
      </c>
      <c r="AJ145">
        <v>32.200000000000003</v>
      </c>
      <c r="AK145">
        <v>23.24</v>
      </c>
      <c r="AL145">
        <v>23.12</v>
      </c>
      <c r="AM145">
        <v>4.2</v>
      </c>
      <c r="AN145">
        <v>0</v>
      </c>
      <c r="AO145">
        <v>1.1782999999999999</v>
      </c>
      <c r="AP145" s="1">
        <v>1418.7</v>
      </c>
      <c r="AQ145" s="1">
        <v>2239.2399999999998</v>
      </c>
      <c r="AR145" s="1">
        <v>6631.1</v>
      </c>
      <c r="AS145">
        <v>692.56</v>
      </c>
      <c r="AT145">
        <v>429.89</v>
      </c>
      <c r="AU145" s="1">
        <v>11411.46</v>
      </c>
      <c r="AV145" s="1">
        <v>7628.67</v>
      </c>
      <c r="AW145">
        <v>0.6069</v>
      </c>
      <c r="AX145" s="1">
        <v>2747.78</v>
      </c>
      <c r="AY145">
        <v>0.21859999999999999</v>
      </c>
      <c r="AZ145" s="1">
        <v>1213.8900000000001</v>
      </c>
      <c r="BA145">
        <v>9.6600000000000005E-2</v>
      </c>
      <c r="BB145">
        <v>979.65</v>
      </c>
      <c r="BC145">
        <v>7.7899999999999997E-2</v>
      </c>
      <c r="BD145" s="1">
        <v>12569.99</v>
      </c>
      <c r="BE145" s="1">
        <v>6971.13</v>
      </c>
      <c r="BF145">
        <v>3.0581999999999998</v>
      </c>
      <c r="BG145">
        <v>0.56179999999999997</v>
      </c>
      <c r="BH145">
        <v>0.2056</v>
      </c>
      <c r="BI145">
        <v>0.18579999999999999</v>
      </c>
      <c r="BJ145">
        <v>3.1899999999999998E-2</v>
      </c>
      <c r="BK145">
        <v>1.49E-2</v>
      </c>
    </row>
    <row r="146" spans="1:63" x14ac:dyDescent="0.25">
      <c r="A146" t="s">
        <v>147</v>
      </c>
      <c r="B146">
        <v>69682</v>
      </c>
      <c r="C146">
        <v>239</v>
      </c>
      <c r="D146">
        <v>3.92</v>
      </c>
      <c r="E146">
        <v>937.56</v>
      </c>
      <c r="F146" s="1">
        <v>1016.48</v>
      </c>
      <c r="G146">
        <v>2.9999999999999997E-4</v>
      </c>
      <c r="H146">
        <v>0</v>
      </c>
      <c r="I146">
        <v>1E-3</v>
      </c>
      <c r="J146">
        <v>3.0000000000000001E-3</v>
      </c>
      <c r="K146">
        <v>1.12E-2</v>
      </c>
      <c r="L146">
        <v>0.96309999999999996</v>
      </c>
      <c r="M146">
        <v>2.1399999999999999E-2</v>
      </c>
      <c r="N146">
        <v>0.48010000000000003</v>
      </c>
      <c r="O146">
        <v>0</v>
      </c>
      <c r="P146">
        <v>0.15359999999999999</v>
      </c>
      <c r="Q146" s="1">
        <v>53012.04</v>
      </c>
      <c r="R146">
        <v>0.15290000000000001</v>
      </c>
      <c r="S146">
        <v>0.23530000000000001</v>
      </c>
      <c r="T146">
        <v>0.61180000000000001</v>
      </c>
      <c r="U146">
        <v>13</v>
      </c>
      <c r="V146" s="1">
        <v>77075.149999999994</v>
      </c>
      <c r="W146">
        <v>68.11</v>
      </c>
      <c r="X146" s="1">
        <v>282825.15000000002</v>
      </c>
      <c r="Y146">
        <v>0.58699999999999997</v>
      </c>
      <c r="Z146">
        <v>0.35060000000000002</v>
      </c>
      <c r="AA146">
        <v>6.2399999999999997E-2</v>
      </c>
      <c r="AB146">
        <v>0.41299999999999998</v>
      </c>
      <c r="AC146">
        <v>282.83</v>
      </c>
      <c r="AD146" s="1">
        <v>6490.77</v>
      </c>
      <c r="AE146">
        <v>529.07000000000005</v>
      </c>
      <c r="AF146" s="1">
        <v>210666.11</v>
      </c>
      <c r="AG146">
        <v>507</v>
      </c>
      <c r="AH146" s="1">
        <v>31724</v>
      </c>
      <c r="AI146" s="1">
        <v>72173</v>
      </c>
      <c r="AJ146">
        <v>26.5</v>
      </c>
      <c r="AK146">
        <v>22</v>
      </c>
      <c r="AL146">
        <v>23.91</v>
      </c>
      <c r="AM146">
        <v>3.3</v>
      </c>
      <c r="AN146">
        <v>0</v>
      </c>
      <c r="AO146">
        <v>0.65820000000000001</v>
      </c>
      <c r="AP146" s="1">
        <v>1986.12</v>
      </c>
      <c r="AQ146" s="1">
        <v>3606.57</v>
      </c>
      <c r="AR146" s="1">
        <v>8631.7099999999991</v>
      </c>
      <c r="AS146">
        <v>713.96</v>
      </c>
      <c r="AT146">
        <v>995.33</v>
      </c>
      <c r="AU146" s="1">
        <v>15933.72</v>
      </c>
      <c r="AV146" s="1">
        <v>6632.06</v>
      </c>
      <c r="AW146">
        <v>0.44890000000000002</v>
      </c>
      <c r="AX146" s="1">
        <v>5044.24</v>
      </c>
      <c r="AY146">
        <v>0.34139999999999998</v>
      </c>
      <c r="AZ146" s="1">
        <v>2247.27</v>
      </c>
      <c r="BA146">
        <v>0.15210000000000001</v>
      </c>
      <c r="BB146">
        <v>850.05</v>
      </c>
      <c r="BC146">
        <v>5.7500000000000002E-2</v>
      </c>
      <c r="BD146" s="1">
        <v>14773.61</v>
      </c>
      <c r="BE146" s="1">
        <v>6838.92</v>
      </c>
      <c r="BF146">
        <v>1.4173</v>
      </c>
      <c r="BG146">
        <v>0.44840000000000002</v>
      </c>
      <c r="BH146">
        <v>0.25750000000000001</v>
      </c>
      <c r="BI146">
        <v>0.193</v>
      </c>
      <c r="BJ146">
        <v>5.8299999999999998E-2</v>
      </c>
      <c r="BK146">
        <v>4.2900000000000001E-2</v>
      </c>
    </row>
    <row r="147" spans="1:63" x14ac:dyDescent="0.25">
      <c r="A147" t="s">
        <v>148</v>
      </c>
      <c r="B147">
        <v>47688</v>
      </c>
      <c r="C147">
        <v>149</v>
      </c>
      <c r="D147">
        <v>10.1</v>
      </c>
      <c r="E147" s="1">
        <v>1505.1</v>
      </c>
      <c r="F147" s="1">
        <v>1586.45</v>
      </c>
      <c r="G147">
        <v>1.9E-3</v>
      </c>
      <c r="H147">
        <v>0</v>
      </c>
      <c r="I147">
        <v>4.1000000000000003E-3</v>
      </c>
      <c r="J147">
        <v>5.9999999999999995E-4</v>
      </c>
      <c r="K147">
        <v>1.37E-2</v>
      </c>
      <c r="L147">
        <v>0.96840000000000004</v>
      </c>
      <c r="M147">
        <v>1.1299999999999999E-2</v>
      </c>
      <c r="N147">
        <v>0.2104</v>
      </c>
      <c r="O147">
        <v>0.19109999999999999</v>
      </c>
      <c r="P147">
        <v>0.114</v>
      </c>
      <c r="Q147" s="1">
        <v>60595.25</v>
      </c>
      <c r="R147">
        <v>9.6000000000000002E-2</v>
      </c>
      <c r="S147">
        <v>0.28000000000000003</v>
      </c>
      <c r="T147">
        <v>0.624</v>
      </c>
      <c r="U147">
        <v>13.3</v>
      </c>
      <c r="V147" s="1">
        <v>78205.789999999994</v>
      </c>
      <c r="W147">
        <v>109.69</v>
      </c>
      <c r="X147" s="1">
        <v>368703.59</v>
      </c>
      <c r="Y147">
        <v>0.75639999999999996</v>
      </c>
      <c r="Z147">
        <v>0.2152</v>
      </c>
      <c r="AA147">
        <v>2.8400000000000002E-2</v>
      </c>
      <c r="AB147">
        <v>0.24360000000000001</v>
      </c>
      <c r="AC147">
        <v>368.7</v>
      </c>
      <c r="AD147" s="1">
        <v>8626.2000000000007</v>
      </c>
      <c r="AE147">
        <v>736.42</v>
      </c>
      <c r="AF147" s="1">
        <v>303895.98</v>
      </c>
      <c r="AG147">
        <v>588</v>
      </c>
      <c r="AH147" s="1">
        <v>26668</v>
      </c>
      <c r="AI147" s="1">
        <v>58471</v>
      </c>
      <c r="AJ147">
        <v>26.31</v>
      </c>
      <c r="AK147">
        <v>23.26</v>
      </c>
      <c r="AL147">
        <v>23.49</v>
      </c>
      <c r="AM147">
        <v>4.5</v>
      </c>
      <c r="AN147">
        <v>0</v>
      </c>
      <c r="AO147">
        <v>1.1043000000000001</v>
      </c>
      <c r="AP147" s="1">
        <v>1793.86</v>
      </c>
      <c r="AQ147" s="1">
        <v>2157.7800000000002</v>
      </c>
      <c r="AR147" s="1">
        <v>6649.13</v>
      </c>
      <c r="AS147">
        <v>495.7</v>
      </c>
      <c r="AT147">
        <v>413.21</v>
      </c>
      <c r="AU147" s="1">
        <v>11509.65</v>
      </c>
      <c r="AV147" s="1">
        <v>3466.39</v>
      </c>
      <c r="AW147">
        <v>0.26500000000000001</v>
      </c>
      <c r="AX147" s="1">
        <v>6560.93</v>
      </c>
      <c r="AY147">
        <v>0.50160000000000005</v>
      </c>
      <c r="AZ147" s="1">
        <v>1901.54</v>
      </c>
      <c r="BA147">
        <v>0.1454</v>
      </c>
      <c r="BB147" s="1">
        <v>1150.67</v>
      </c>
      <c r="BC147">
        <v>8.7999999999999995E-2</v>
      </c>
      <c r="BD147" s="1">
        <v>13079.53</v>
      </c>
      <c r="BE147" s="1">
        <v>3484.92</v>
      </c>
      <c r="BF147">
        <v>0.66590000000000005</v>
      </c>
      <c r="BG147">
        <v>0.58779999999999999</v>
      </c>
      <c r="BH147">
        <v>0.21210000000000001</v>
      </c>
      <c r="BI147">
        <v>0.13070000000000001</v>
      </c>
      <c r="BJ147">
        <v>4.4200000000000003E-2</v>
      </c>
      <c r="BK147">
        <v>2.52E-2</v>
      </c>
    </row>
    <row r="148" spans="1:63" x14ac:dyDescent="0.25">
      <c r="A148" t="s">
        <v>149</v>
      </c>
      <c r="B148">
        <v>47845</v>
      </c>
      <c r="C148">
        <v>107</v>
      </c>
      <c r="D148">
        <v>11.06</v>
      </c>
      <c r="E148" s="1">
        <v>1183.22</v>
      </c>
      <c r="F148">
        <v>893.51</v>
      </c>
      <c r="G148">
        <v>3.5000000000000001E-3</v>
      </c>
      <c r="H148">
        <v>0</v>
      </c>
      <c r="I148">
        <v>8.3999999999999995E-3</v>
      </c>
      <c r="J148">
        <v>5.9999999999999995E-4</v>
      </c>
      <c r="K148">
        <v>5.3E-3</v>
      </c>
      <c r="L148">
        <v>0.95389999999999997</v>
      </c>
      <c r="M148">
        <v>2.8199999999999999E-2</v>
      </c>
      <c r="N148">
        <v>0.39279999999999998</v>
      </c>
      <c r="O148">
        <v>2.2000000000000001E-3</v>
      </c>
      <c r="P148">
        <v>0.1434</v>
      </c>
      <c r="Q148" s="1">
        <v>45120.54</v>
      </c>
      <c r="R148">
        <v>0.55559999999999998</v>
      </c>
      <c r="S148">
        <v>0.1111</v>
      </c>
      <c r="T148">
        <v>0.33329999999999999</v>
      </c>
      <c r="U148">
        <v>6</v>
      </c>
      <c r="V148" s="1">
        <v>91382.17</v>
      </c>
      <c r="W148">
        <v>188.31</v>
      </c>
      <c r="X148" s="1">
        <v>247120.99</v>
      </c>
      <c r="Y148">
        <v>0.93930000000000002</v>
      </c>
      <c r="Z148">
        <v>2.8400000000000002E-2</v>
      </c>
      <c r="AA148">
        <v>3.2300000000000002E-2</v>
      </c>
      <c r="AB148">
        <v>6.0699999999999997E-2</v>
      </c>
      <c r="AC148">
        <v>247.12</v>
      </c>
      <c r="AD148" s="1">
        <v>6661</v>
      </c>
      <c r="AE148">
        <v>808.8</v>
      </c>
      <c r="AF148" s="1">
        <v>235526.69</v>
      </c>
      <c r="AG148">
        <v>544</v>
      </c>
      <c r="AH148" s="1">
        <v>34844</v>
      </c>
      <c r="AI148" s="1">
        <v>56741</v>
      </c>
      <c r="AJ148">
        <v>45.71</v>
      </c>
      <c r="AK148">
        <v>26.25</v>
      </c>
      <c r="AL148">
        <v>28.95</v>
      </c>
      <c r="AM148">
        <v>4.5</v>
      </c>
      <c r="AN148">
        <v>0</v>
      </c>
      <c r="AO148">
        <v>1.3537999999999999</v>
      </c>
      <c r="AP148" s="1">
        <v>1775.08</v>
      </c>
      <c r="AQ148" s="1">
        <v>2779.48</v>
      </c>
      <c r="AR148" s="1">
        <v>5936.81</v>
      </c>
      <c r="AS148">
        <v>701.25</v>
      </c>
      <c r="AT148">
        <v>155.62</v>
      </c>
      <c r="AU148" s="1">
        <v>11348.27</v>
      </c>
      <c r="AV148" s="1">
        <v>5451.37</v>
      </c>
      <c r="AW148">
        <v>0.36280000000000001</v>
      </c>
      <c r="AX148" s="1">
        <v>7178.17</v>
      </c>
      <c r="AY148">
        <v>0.47770000000000001</v>
      </c>
      <c r="AZ148" s="1">
        <v>1257.42</v>
      </c>
      <c r="BA148">
        <v>8.3699999999999997E-2</v>
      </c>
      <c r="BB148" s="1">
        <v>1140.3900000000001</v>
      </c>
      <c r="BC148">
        <v>7.5899999999999995E-2</v>
      </c>
      <c r="BD148" s="1">
        <v>15027.34</v>
      </c>
      <c r="BE148" s="1">
        <v>1681.41</v>
      </c>
      <c r="BF148">
        <v>0.40739999999999998</v>
      </c>
      <c r="BG148">
        <v>0.40350000000000003</v>
      </c>
      <c r="BH148">
        <v>0.2006</v>
      </c>
      <c r="BI148">
        <v>0.3422</v>
      </c>
      <c r="BJ148">
        <v>3.6900000000000002E-2</v>
      </c>
      <c r="BK148">
        <v>1.6799999999999999E-2</v>
      </c>
    </row>
    <row r="149" spans="1:63" x14ac:dyDescent="0.25">
      <c r="A149" t="s">
        <v>150</v>
      </c>
      <c r="B149">
        <v>43919</v>
      </c>
      <c r="C149">
        <v>14</v>
      </c>
      <c r="D149">
        <v>167.22</v>
      </c>
      <c r="E149" s="1">
        <v>2341.12</v>
      </c>
      <c r="F149" s="1">
        <v>2128.88</v>
      </c>
      <c r="G149">
        <v>2.3E-3</v>
      </c>
      <c r="H149">
        <v>0</v>
      </c>
      <c r="I149">
        <v>5.28E-2</v>
      </c>
      <c r="J149">
        <v>1.5E-3</v>
      </c>
      <c r="K149">
        <v>1.52E-2</v>
      </c>
      <c r="L149">
        <v>0.8468</v>
      </c>
      <c r="M149">
        <v>8.14E-2</v>
      </c>
      <c r="N149">
        <v>0.97460000000000002</v>
      </c>
      <c r="O149">
        <v>1.1000000000000001E-3</v>
      </c>
      <c r="P149">
        <v>0.1827</v>
      </c>
      <c r="Q149" s="1">
        <v>52694.58</v>
      </c>
      <c r="R149">
        <v>0.30070000000000002</v>
      </c>
      <c r="S149">
        <v>0.1699</v>
      </c>
      <c r="T149">
        <v>0.52939999999999998</v>
      </c>
      <c r="U149">
        <v>19.2</v>
      </c>
      <c r="V149" s="1">
        <v>62967.09</v>
      </c>
      <c r="W149">
        <v>121.55</v>
      </c>
      <c r="X149" s="1">
        <v>72450.34</v>
      </c>
      <c r="Y149">
        <v>0.70340000000000003</v>
      </c>
      <c r="Z149">
        <v>0.16250000000000001</v>
      </c>
      <c r="AA149">
        <v>0.1341</v>
      </c>
      <c r="AB149">
        <v>0.29659999999999997</v>
      </c>
      <c r="AC149">
        <v>72.45</v>
      </c>
      <c r="AD149" s="1">
        <v>2078.83</v>
      </c>
      <c r="AE149">
        <v>291.98</v>
      </c>
      <c r="AF149" s="1">
        <v>61931.19</v>
      </c>
      <c r="AG149">
        <v>21</v>
      </c>
      <c r="AH149" s="1">
        <v>27548</v>
      </c>
      <c r="AI149" s="1">
        <v>40354</v>
      </c>
      <c r="AJ149">
        <v>34.1</v>
      </c>
      <c r="AK149">
        <v>27.27</v>
      </c>
      <c r="AL149">
        <v>30.41</v>
      </c>
      <c r="AM149">
        <v>4.2</v>
      </c>
      <c r="AN149">
        <v>0</v>
      </c>
      <c r="AO149">
        <v>0.68240000000000001</v>
      </c>
      <c r="AP149" s="1">
        <v>1079.77</v>
      </c>
      <c r="AQ149" s="1">
        <v>2544.7800000000002</v>
      </c>
      <c r="AR149" s="1">
        <v>8599.26</v>
      </c>
      <c r="AS149">
        <v>813.15</v>
      </c>
      <c r="AT149">
        <v>572.32000000000005</v>
      </c>
      <c r="AU149" s="1">
        <v>13609.31</v>
      </c>
      <c r="AV149" s="1">
        <v>10709.66</v>
      </c>
      <c r="AW149">
        <v>0.70789999999999997</v>
      </c>
      <c r="AX149" s="1">
        <v>1992.71</v>
      </c>
      <c r="AY149">
        <v>0.13170000000000001</v>
      </c>
      <c r="AZ149">
        <v>800.98</v>
      </c>
      <c r="BA149">
        <v>5.2900000000000003E-2</v>
      </c>
      <c r="BB149" s="1">
        <v>1625.35</v>
      </c>
      <c r="BC149">
        <v>0.1074</v>
      </c>
      <c r="BD149" s="1">
        <v>15128.69</v>
      </c>
      <c r="BE149" s="1">
        <v>8222.93</v>
      </c>
      <c r="BF149">
        <v>4.5077999999999996</v>
      </c>
      <c r="BG149">
        <v>0.4652</v>
      </c>
      <c r="BH149">
        <v>0.2999</v>
      </c>
      <c r="BI149">
        <v>0.193</v>
      </c>
      <c r="BJ149">
        <v>3.04E-2</v>
      </c>
      <c r="BK149">
        <v>1.1599999999999999E-2</v>
      </c>
    </row>
    <row r="150" spans="1:63" x14ac:dyDescent="0.25">
      <c r="A150" t="s">
        <v>151</v>
      </c>
      <c r="B150">
        <v>48835</v>
      </c>
      <c r="C150">
        <v>192</v>
      </c>
      <c r="D150">
        <v>10.81</v>
      </c>
      <c r="E150" s="1">
        <v>2076.3200000000002</v>
      </c>
      <c r="F150" s="1">
        <v>2115.88</v>
      </c>
      <c r="G150">
        <v>8.0000000000000002E-3</v>
      </c>
      <c r="H150">
        <v>5.0000000000000001E-4</v>
      </c>
      <c r="I150">
        <v>7.1999999999999998E-3</v>
      </c>
      <c r="J150">
        <v>5.0000000000000001E-4</v>
      </c>
      <c r="K150">
        <v>1.2500000000000001E-2</v>
      </c>
      <c r="L150">
        <v>0.95030000000000003</v>
      </c>
      <c r="M150">
        <v>2.1100000000000001E-2</v>
      </c>
      <c r="N150">
        <v>0.34029999999999999</v>
      </c>
      <c r="O150">
        <v>5.0000000000000001E-4</v>
      </c>
      <c r="P150">
        <v>0.1391</v>
      </c>
      <c r="Q150" s="1">
        <v>54328.480000000003</v>
      </c>
      <c r="R150">
        <v>0.24060000000000001</v>
      </c>
      <c r="S150">
        <v>0.21049999999999999</v>
      </c>
      <c r="T150">
        <v>0.54890000000000005</v>
      </c>
      <c r="U150">
        <v>17.72</v>
      </c>
      <c r="V150" s="1">
        <v>68261.789999999994</v>
      </c>
      <c r="W150">
        <v>113.2</v>
      </c>
      <c r="X150" s="1">
        <v>168661.44</v>
      </c>
      <c r="Y150">
        <v>0.71840000000000004</v>
      </c>
      <c r="Z150">
        <v>0.123</v>
      </c>
      <c r="AA150">
        <v>0.15859999999999999</v>
      </c>
      <c r="AB150">
        <v>0.28160000000000002</v>
      </c>
      <c r="AC150">
        <v>168.66</v>
      </c>
      <c r="AD150" s="1">
        <v>4277.4799999999996</v>
      </c>
      <c r="AE150">
        <v>398.26</v>
      </c>
      <c r="AF150" s="1">
        <v>151592.13</v>
      </c>
      <c r="AG150">
        <v>321</v>
      </c>
      <c r="AH150" s="1">
        <v>36161</v>
      </c>
      <c r="AI150" s="1">
        <v>57156</v>
      </c>
      <c r="AJ150">
        <v>34.65</v>
      </c>
      <c r="AK150">
        <v>23.3</v>
      </c>
      <c r="AL150">
        <v>25.43</v>
      </c>
      <c r="AM150">
        <v>4.1500000000000004</v>
      </c>
      <c r="AN150">
        <v>0</v>
      </c>
      <c r="AO150">
        <v>0.6552</v>
      </c>
      <c r="AP150" s="1">
        <v>1283.77</v>
      </c>
      <c r="AQ150" s="1">
        <v>1972.81</v>
      </c>
      <c r="AR150" s="1">
        <v>6169.83</v>
      </c>
      <c r="AS150">
        <v>233.59</v>
      </c>
      <c r="AT150">
        <v>184</v>
      </c>
      <c r="AU150" s="1">
        <v>9844.02</v>
      </c>
      <c r="AV150" s="1">
        <v>5069.8599999999997</v>
      </c>
      <c r="AW150">
        <v>0.48170000000000002</v>
      </c>
      <c r="AX150" s="1">
        <v>3432.53</v>
      </c>
      <c r="AY150">
        <v>0.3261</v>
      </c>
      <c r="AZ150" s="1">
        <v>1361.83</v>
      </c>
      <c r="BA150">
        <v>0.12939999999999999</v>
      </c>
      <c r="BB150">
        <v>660.68</v>
      </c>
      <c r="BC150">
        <v>6.2799999999999995E-2</v>
      </c>
      <c r="BD150" s="1">
        <v>10524.91</v>
      </c>
      <c r="BE150" s="1">
        <v>4398.08</v>
      </c>
      <c r="BF150">
        <v>1.29</v>
      </c>
      <c r="BG150">
        <v>0.51839999999999997</v>
      </c>
      <c r="BH150">
        <v>0.2331</v>
      </c>
      <c r="BI150">
        <v>0.20030000000000001</v>
      </c>
      <c r="BJ150">
        <v>3.4799999999999998E-2</v>
      </c>
      <c r="BK150">
        <v>1.34E-2</v>
      </c>
    </row>
    <row r="151" spans="1:63" x14ac:dyDescent="0.25">
      <c r="A151" t="s">
        <v>152</v>
      </c>
      <c r="B151">
        <v>43927</v>
      </c>
      <c r="C151">
        <v>31</v>
      </c>
      <c r="D151">
        <v>39.32</v>
      </c>
      <c r="E151" s="1">
        <v>1218.98</v>
      </c>
      <c r="F151" s="1">
        <v>1068.3399999999999</v>
      </c>
      <c r="G151">
        <v>1.9E-3</v>
      </c>
      <c r="H151">
        <v>8.9999999999999998E-4</v>
      </c>
      <c r="I151">
        <v>9.4000000000000004E-3</v>
      </c>
      <c r="J151">
        <v>8.9999999999999998E-4</v>
      </c>
      <c r="K151">
        <v>2.4400000000000002E-2</v>
      </c>
      <c r="L151">
        <v>0.94520000000000004</v>
      </c>
      <c r="M151">
        <v>1.7299999999999999E-2</v>
      </c>
      <c r="N151">
        <v>0.52880000000000005</v>
      </c>
      <c r="O151">
        <v>3.7000000000000002E-3</v>
      </c>
      <c r="P151">
        <v>0.16309999999999999</v>
      </c>
      <c r="Q151" s="1">
        <v>50819.14</v>
      </c>
      <c r="R151">
        <v>0.2024</v>
      </c>
      <c r="S151">
        <v>0.3095</v>
      </c>
      <c r="T151">
        <v>0.48809999999999998</v>
      </c>
      <c r="U151">
        <v>14</v>
      </c>
      <c r="V151" s="1">
        <v>45714.79</v>
      </c>
      <c r="W151">
        <v>85.08</v>
      </c>
      <c r="X151" s="1">
        <v>107757.22</v>
      </c>
      <c r="Y151">
        <v>0.80769999999999997</v>
      </c>
      <c r="Z151">
        <v>0.1104</v>
      </c>
      <c r="AA151">
        <v>8.1900000000000001E-2</v>
      </c>
      <c r="AB151">
        <v>0.1923</v>
      </c>
      <c r="AC151">
        <v>107.76</v>
      </c>
      <c r="AD151" s="1">
        <v>2441.5700000000002</v>
      </c>
      <c r="AE151">
        <v>378.61</v>
      </c>
      <c r="AF151" s="1">
        <v>102440.92</v>
      </c>
      <c r="AG151">
        <v>103</v>
      </c>
      <c r="AH151" s="1">
        <v>30426</v>
      </c>
      <c r="AI151" s="1">
        <v>43708</v>
      </c>
      <c r="AJ151">
        <v>24</v>
      </c>
      <c r="AK151">
        <v>22.5</v>
      </c>
      <c r="AL151">
        <v>22.83</v>
      </c>
      <c r="AM151">
        <v>0</v>
      </c>
      <c r="AN151">
        <v>0</v>
      </c>
      <c r="AO151">
        <v>0.7137</v>
      </c>
      <c r="AP151" s="1">
        <v>1262.8499999999999</v>
      </c>
      <c r="AQ151" s="1">
        <v>2131.92</v>
      </c>
      <c r="AR151" s="1">
        <v>6065.55</v>
      </c>
      <c r="AS151">
        <v>733.6</v>
      </c>
      <c r="AT151">
        <v>350.19</v>
      </c>
      <c r="AU151" s="1">
        <v>10544.07</v>
      </c>
      <c r="AV151" s="1">
        <v>8188.27</v>
      </c>
      <c r="AW151">
        <v>0.65559999999999996</v>
      </c>
      <c r="AX151" s="1">
        <v>2266.9</v>
      </c>
      <c r="AY151">
        <v>0.18149999999999999</v>
      </c>
      <c r="AZ151">
        <v>972.69</v>
      </c>
      <c r="BA151">
        <v>7.7899999999999997E-2</v>
      </c>
      <c r="BB151" s="1">
        <v>1062.3399999999999</v>
      </c>
      <c r="BC151">
        <v>8.5099999999999995E-2</v>
      </c>
      <c r="BD151" s="1">
        <v>12490.2</v>
      </c>
      <c r="BE151" s="1">
        <v>5395.36</v>
      </c>
      <c r="BF151">
        <v>2.1208</v>
      </c>
      <c r="BG151">
        <v>0.45140000000000002</v>
      </c>
      <c r="BH151">
        <v>0.23200000000000001</v>
      </c>
      <c r="BI151">
        <v>0.2281</v>
      </c>
      <c r="BJ151">
        <v>2.0400000000000001E-2</v>
      </c>
      <c r="BK151">
        <v>6.8099999999999994E-2</v>
      </c>
    </row>
    <row r="152" spans="1:63" x14ac:dyDescent="0.25">
      <c r="A152" t="s">
        <v>153</v>
      </c>
      <c r="B152">
        <v>46037</v>
      </c>
      <c r="C152">
        <v>143</v>
      </c>
      <c r="D152">
        <v>9.4</v>
      </c>
      <c r="E152" s="1">
        <v>1343.78</v>
      </c>
      <c r="F152" s="1">
        <v>1223.4100000000001</v>
      </c>
      <c r="G152">
        <v>8.0000000000000004E-4</v>
      </c>
      <c r="H152">
        <v>1.6000000000000001E-3</v>
      </c>
      <c r="I152">
        <v>6.1999999999999998E-3</v>
      </c>
      <c r="J152">
        <v>0</v>
      </c>
      <c r="K152">
        <v>6.4999999999999997E-3</v>
      </c>
      <c r="L152">
        <v>0.97</v>
      </c>
      <c r="M152">
        <v>1.4999999999999999E-2</v>
      </c>
      <c r="N152">
        <v>0.51949999999999996</v>
      </c>
      <c r="O152">
        <v>0</v>
      </c>
      <c r="P152">
        <v>0.12330000000000001</v>
      </c>
      <c r="Q152" s="1">
        <v>55105.94</v>
      </c>
      <c r="R152">
        <v>0.24679999999999999</v>
      </c>
      <c r="S152">
        <v>0.18179999999999999</v>
      </c>
      <c r="T152">
        <v>0.57140000000000002</v>
      </c>
      <c r="U152">
        <v>8</v>
      </c>
      <c r="V152" s="1">
        <v>87742.88</v>
      </c>
      <c r="W152">
        <v>159.05000000000001</v>
      </c>
      <c r="X152" s="1">
        <v>161798.79</v>
      </c>
      <c r="Y152">
        <v>0.89580000000000004</v>
      </c>
      <c r="Z152">
        <v>3.5299999999999998E-2</v>
      </c>
      <c r="AA152">
        <v>6.8900000000000003E-2</v>
      </c>
      <c r="AB152">
        <v>0.1042</v>
      </c>
      <c r="AC152">
        <v>161.80000000000001</v>
      </c>
      <c r="AD152" s="1">
        <v>3740.31</v>
      </c>
      <c r="AE152">
        <v>482.4</v>
      </c>
      <c r="AF152" s="1">
        <v>146860.60999999999</v>
      </c>
      <c r="AG152">
        <v>290</v>
      </c>
      <c r="AH152" s="1">
        <v>33682</v>
      </c>
      <c r="AI152" s="1">
        <v>49672</v>
      </c>
      <c r="AJ152">
        <v>36.700000000000003</v>
      </c>
      <c r="AK152">
        <v>22</v>
      </c>
      <c r="AL152">
        <v>24.96</v>
      </c>
      <c r="AM152">
        <v>4.5</v>
      </c>
      <c r="AN152">
        <v>0</v>
      </c>
      <c r="AO152">
        <v>1.0182</v>
      </c>
      <c r="AP152" s="1">
        <v>1522.99</v>
      </c>
      <c r="AQ152" s="1">
        <v>2612.87</v>
      </c>
      <c r="AR152" s="1">
        <v>6593.1</v>
      </c>
      <c r="AS152">
        <v>428.42</v>
      </c>
      <c r="AT152">
        <v>63.62</v>
      </c>
      <c r="AU152" s="1">
        <v>11220.96</v>
      </c>
      <c r="AV152" s="1">
        <v>6783.36</v>
      </c>
      <c r="AW152">
        <v>0.53569999999999995</v>
      </c>
      <c r="AX152" s="1">
        <v>3491.7</v>
      </c>
      <c r="AY152">
        <v>0.2757</v>
      </c>
      <c r="AZ152" s="1">
        <v>1321.18</v>
      </c>
      <c r="BA152">
        <v>0.1043</v>
      </c>
      <c r="BB152" s="1">
        <v>1066.5899999999999</v>
      </c>
      <c r="BC152">
        <v>8.4199999999999997E-2</v>
      </c>
      <c r="BD152" s="1">
        <v>12662.83</v>
      </c>
      <c r="BE152" s="1">
        <v>4822.78</v>
      </c>
      <c r="BF152">
        <v>1.8646</v>
      </c>
      <c r="BG152">
        <v>0.43009999999999998</v>
      </c>
      <c r="BH152">
        <v>0.2326</v>
      </c>
      <c r="BI152">
        <v>0.27929999999999999</v>
      </c>
      <c r="BJ152">
        <v>4.4200000000000003E-2</v>
      </c>
      <c r="BK152">
        <v>1.38E-2</v>
      </c>
    </row>
    <row r="153" spans="1:63" x14ac:dyDescent="0.25">
      <c r="A153" t="s">
        <v>154</v>
      </c>
      <c r="B153">
        <v>48512</v>
      </c>
      <c r="C153">
        <v>116</v>
      </c>
      <c r="D153">
        <v>6.72</v>
      </c>
      <c r="E153">
        <v>779.5</v>
      </c>
      <c r="F153">
        <v>794.96</v>
      </c>
      <c r="G153">
        <v>5.0000000000000001E-3</v>
      </c>
      <c r="H153">
        <v>0</v>
      </c>
      <c r="I153">
        <v>1.2999999999999999E-3</v>
      </c>
      <c r="J153">
        <v>0</v>
      </c>
      <c r="K153">
        <v>5.0000000000000001E-3</v>
      </c>
      <c r="L153">
        <v>0.97519999999999996</v>
      </c>
      <c r="M153">
        <v>1.34E-2</v>
      </c>
      <c r="N153">
        <v>0.47049999999999997</v>
      </c>
      <c r="O153">
        <v>1.2999999999999999E-3</v>
      </c>
      <c r="P153">
        <v>0.1104</v>
      </c>
      <c r="Q153" s="1">
        <v>50281.96</v>
      </c>
      <c r="R153">
        <v>0.14810000000000001</v>
      </c>
      <c r="S153">
        <v>0.12959999999999999</v>
      </c>
      <c r="T153">
        <v>0.72219999999999995</v>
      </c>
      <c r="U153">
        <v>12</v>
      </c>
      <c r="V153" s="1">
        <v>48276.67</v>
      </c>
      <c r="W153">
        <v>64.89</v>
      </c>
      <c r="X153" s="1">
        <v>122952.39</v>
      </c>
      <c r="Y153">
        <v>0.74909999999999999</v>
      </c>
      <c r="Z153">
        <v>3.3799999999999997E-2</v>
      </c>
      <c r="AA153">
        <v>0.21709999999999999</v>
      </c>
      <c r="AB153">
        <v>0.25090000000000001</v>
      </c>
      <c r="AC153">
        <v>122.95</v>
      </c>
      <c r="AD153" s="1">
        <v>2459.0500000000002</v>
      </c>
      <c r="AE153">
        <v>305.12</v>
      </c>
      <c r="AF153" s="1">
        <v>106264.35</v>
      </c>
      <c r="AG153">
        <v>115</v>
      </c>
      <c r="AH153" s="1">
        <v>33147</v>
      </c>
      <c r="AI153" s="1">
        <v>50495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0.62470000000000003</v>
      </c>
      <c r="AP153" s="1">
        <v>1517.63</v>
      </c>
      <c r="AQ153" s="1">
        <v>2354.19</v>
      </c>
      <c r="AR153" s="1">
        <v>6001.63</v>
      </c>
      <c r="AS153">
        <v>579.41999999999996</v>
      </c>
      <c r="AT153">
        <v>145.12</v>
      </c>
      <c r="AU153" s="1">
        <v>10598.05</v>
      </c>
      <c r="AV153" s="1">
        <v>8577.4599999999991</v>
      </c>
      <c r="AW153">
        <v>0.64349999999999996</v>
      </c>
      <c r="AX153" s="1">
        <v>2199.15</v>
      </c>
      <c r="AY153">
        <v>0.16500000000000001</v>
      </c>
      <c r="AZ153" s="1">
        <v>1747.25</v>
      </c>
      <c r="BA153">
        <v>0.13109999999999999</v>
      </c>
      <c r="BB153">
        <v>806.15</v>
      </c>
      <c r="BC153">
        <v>6.0499999999999998E-2</v>
      </c>
      <c r="BD153" s="1">
        <v>13330.02</v>
      </c>
      <c r="BE153" s="1">
        <v>8511.5499999999993</v>
      </c>
      <c r="BF153">
        <v>3.2553000000000001</v>
      </c>
      <c r="BG153">
        <v>0.52890000000000004</v>
      </c>
      <c r="BH153">
        <v>0.25600000000000001</v>
      </c>
      <c r="BI153">
        <v>0.1744</v>
      </c>
      <c r="BJ153">
        <v>2.6499999999999999E-2</v>
      </c>
      <c r="BK153">
        <v>1.43E-2</v>
      </c>
    </row>
    <row r="154" spans="1:63" x14ac:dyDescent="0.25">
      <c r="A154" t="s">
        <v>155</v>
      </c>
      <c r="B154">
        <v>49122</v>
      </c>
      <c r="C154">
        <v>87</v>
      </c>
      <c r="D154">
        <v>10.220000000000001</v>
      </c>
      <c r="E154">
        <v>889.28</v>
      </c>
      <c r="F154">
        <v>821.67</v>
      </c>
      <c r="G154">
        <v>8.5000000000000006E-3</v>
      </c>
      <c r="H154">
        <v>0</v>
      </c>
      <c r="I154">
        <v>7.1999999999999998E-3</v>
      </c>
      <c r="J154">
        <v>1.1999999999999999E-3</v>
      </c>
      <c r="K154">
        <v>1.2E-2</v>
      </c>
      <c r="L154">
        <v>0.95399999999999996</v>
      </c>
      <c r="M154">
        <v>1.7100000000000001E-2</v>
      </c>
      <c r="N154">
        <v>0.98950000000000005</v>
      </c>
      <c r="O154">
        <v>0</v>
      </c>
      <c r="P154">
        <v>0.14649999999999999</v>
      </c>
      <c r="Q154" s="1">
        <v>55846.8</v>
      </c>
      <c r="R154">
        <v>0.16900000000000001</v>
      </c>
      <c r="S154">
        <v>0.2535</v>
      </c>
      <c r="T154">
        <v>0.57750000000000001</v>
      </c>
      <c r="U154">
        <v>8</v>
      </c>
      <c r="V154" s="1">
        <v>86553.13</v>
      </c>
      <c r="W154">
        <v>101.52</v>
      </c>
      <c r="X154" s="1">
        <v>86980.01</v>
      </c>
      <c r="Y154">
        <v>0.86129999999999995</v>
      </c>
      <c r="Z154">
        <v>3.0599999999999999E-2</v>
      </c>
      <c r="AA154">
        <v>0.1082</v>
      </c>
      <c r="AB154">
        <v>0.13869999999999999</v>
      </c>
      <c r="AC154">
        <v>86.98</v>
      </c>
      <c r="AD154" s="1">
        <v>2016.14</v>
      </c>
      <c r="AE154">
        <v>240.42</v>
      </c>
      <c r="AF154" s="1">
        <v>72887.149999999994</v>
      </c>
      <c r="AG154">
        <v>43</v>
      </c>
      <c r="AH154" s="1">
        <v>28626</v>
      </c>
      <c r="AI154" s="1">
        <v>44884</v>
      </c>
      <c r="AJ154">
        <v>29</v>
      </c>
      <c r="AK154">
        <v>22.43</v>
      </c>
      <c r="AL154">
        <v>23.75</v>
      </c>
      <c r="AM154">
        <v>3.6</v>
      </c>
      <c r="AN154">
        <v>0</v>
      </c>
      <c r="AO154">
        <v>1.0073000000000001</v>
      </c>
      <c r="AP154" s="1">
        <v>1450.11</v>
      </c>
      <c r="AQ154" s="1">
        <v>2921.6</v>
      </c>
      <c r="AR154" s="1">
        <v>9094.5</v>
      </c>
      <c r="AS154">
        <v>678.11</v>
      </c>
      <c r="AT154">
        <v>144.63999999999999</v>
      </c>
      <c r="AU154" s="1">
        <v>14288.88</v>
      </c>
      <c r="AV154" s="1">
        <v>12829.28</v>
      </c>
      <c r="AW154">
        <v>0.72529999999999994</v>
      </c>
      <c r="AX154" s="1">
        <v>1657.4</v>
      </c>
      <c r="AY154">
        <v>9.3700000000000006E-2</v>
      </c>
      <c r="AZ154" s="1">
        <v>1589.29</v>
      </c>
      <c r="BA154">
        <v>8.9800000000000005E-2</v>
      </c>
      <c r="BB154" s="1">
        <v>1612.42</v>
      </c>
      <c r="BC154">
        <v>9.1200000000000003E-2</v>
      </c>
      <c r="BD154" s="1">
        <v>17688.38</v>
      </c>
      <c r="BE154" s="1">
        <v>11724.28</v>
      </c>
      <c r="BF154">
        <v>6.2008999999999999</v>
      </c>
      <c r="BG154">
        <v>0.54410000000000003</v>
      </c>
      <c r="BH154">
        <v>0.23619999999999999</v>
      </c>
      <c r="BI154">
        <v>0.17519999999999999</v>
      </c>
      <c r="BJ154">
        <v>3.8199999999999998E-2</v>
      </c>
      <c r="BK154">
        <v>6.3E-3</v>
      </c>
    </row>
    <row r="155" spans="1:63" x14ac:dyDescent="0.25">
      <c r="A155" t="s">
        <v>156</v>
      </c>
      <c r="B155">
        <v>50674</v>
      </c>
      <c r="C155">
        <v>105</v>
      </c>
      <c r="D155">
        <v>13.61</v>
      </c>
      <c r="E155" s="1">
        <v>1428.7</v>
      </c>
      <c r="F155" s="1">
        <v>1410.47</v>
      </c>
      <c r="G155">
        <v>3.5000000000000001E-3</v>
      </c>
      <c r="H155">
        <v>6.9999999999999999E-4</v>
      </c>
      <c r="I155">
        <v>2.0199999999999999E-2</v>
      </c>
      <c r="J155">
        <v>2.0999999999999999E-3</v>
      </c>
      <c r="K155">
        <v>5.9299999999999999E-2</v>
      </c>
      <c r="L155">
        <v>0.90890000000000004</v>
      </c>
      <c r="M155">
        <v>5.3E-3</v>
      </c>
      <c r="N155">
        <v>0.2278</v>
      </c>
      <c r="O155">
        <v>0</v>
      </c>
      <c r="P155">
        <v>0.1079</v>
      </c>
      <c r="Q155" s="1">
        <v>62749.120000000003</v>
      </c>
      <c r="R155">
        <v>0.16830000000000001</v>
      </c>
      <c r="S155">
        <v>0.18809999999999999</v>
      </c>
      <c r="T155">
        <v>0.64359999999999995</v>
      </c>
      <c r="U155">
        <v>17.309999999999999</v>
      </c>
      <c r="V155" s="1">
        <v>74380.320000000007</v>
      </c>
      <c r="W155">
        <v>78.819999999999993</v>
      </c>
      <c r="X155" s="1">
        <v>214731.46</v>
      </c>
      <c r="Y155">
        <v>0.70050000000000001</v>
      </c>
      <c r="Z155">
        <v>6.59E-2</v>
      </c>
      <c r="AA155">
        <v>0.2336</v>
      </c>
      <c r="AB155">
        <v>0.29949999999999999</v>
      </c>
      <c r="AC155">
        <v>214.73</v>
      </c>
      <c r="AD155" s="1">
        <v>5405.07</v>
      </c>
      <c r="AE155">
        <v>448.37</v>
      </c>
      <c r="AF155" s="1">
        <v>216577.63</v>
      </c>
      <c r="AG155">
        <v>521</v>
      </c>
      <c r="AH155" s="1">
        <v>38405</v>
      </c>
      <c r="AI155" s="1">
        <v>60149</v>
      </c>
      <c r="AJ155">
        <v>34.1</v>
      </c>
      <c r="AK155">
        <v>22.34</v>
      </c>
      <c r="AL155">
        <v>23.58</v>
      </c>
      <c r="AM155">
        <v>5</v>
      </c>
      <c r="AN155" s="1">
        <v>1490.2</v>
      </c>
      <c r="AO155">
        <v>1.1286</v>
      </c>
      <c r="AP155" s="1">
        <v>1887.41</v>
      </c>
      <c r="AQ155" s="1">
        <v>2327.98</v>
      </c>
      <c r="AR155" s="1">
        <v>7313.07</v>
      </c>
      <c r="AS155">
        <v>437.2</v>
      </c>
      <c r="AT155">
        <v>239.34</v>
      </c>
      <c r="AU155" s="1">
        <v>12204.97</v>
      </c>
      <c r="AV155" s="1">
        <v>4871.55</v>
      </c>
      <c r="AW155">
        <v>0.35560000000000003</v>
      </c>
      <c r="AX155" s="1">
        <v>6225.44</v>
      </c>
      <c r="AY155">
        <v>0.45450000000000002</v>
      </c>
      <c r="AZ155" s="1">
        <v>2043.46</v>
      </c>
      <c r="BA155">
        <v>0.1492</v>
      </c>
      <c r="BB155">
        <v>557.53</v>
      </c>
      <c r="BC155">
        <v>4.07E-2</v>
      </c>
      <c r="BD155" s="1">
        <v>13697.98</v>
      </c>
      <c r="BE155" s="1">
        <v>4059.01</v>
      </c>
      <c r="BF155">
        <v>1.0042</v>
      </c>
      <c r="BG155">
        <v>0.55089999999999995</v>
      </c>
      <c r="BH155">
        <v>0.23400000000000001</v>
      </c>
      <c r="BI155">
        <v>0.10539999999999999</v>
      </c>
      <c r="BJ155">
        <v>3.6200000000000003E-2</v>
      </c>
      <c r="BK155">
        <v>7.3499999999999996E-2</v>
      </c>
    </row>
    <row r="156" spans="1:63" x14ac:dyDescent="0.25">
      <c r="A156" t="s">
        <v>157</v>
      </c>
      <c r="B156">
        <v>43935</v>
      </c>
      <c r="C156">
        <v>117</v>
      </c>
      <c r="D156">
        <v>18.440000000000001</v>
      </c>
      <c r="E156" s="1">
        <v>2157.56</v>
      </c>
      <c r="F156" s="1">
        <v>1910.61</v>
      </c>
      <c r="G156">
        <v>1.35E-2</v>
      </c>
      <c r="H156">
        <v>2E-3</v>
      </c>
      <c r="I156">
        <v>3.8999999999999998E-3</v>
      </c>
      <c r="J156">
        <v>5.0000000000000001E-4</v>
      </c>
      <c r="K156">
        <v>1.83E-2</v>
      </c>
      <c r="L156">
        <v>0.92900000000000005</v>
      </c>
      <c r="M156">
        <v>3.2800000000000003E-2</v>
      </c>
      <c r="N156">
        <v>0.3458</v>
      </c>
      <c r="O156">
        <v>6.1999999999999998E-3</v>
      </c>
      <c r="P156">
        <v>0.11849999999999999</v>
      </c>
      <c r="Q156" s="1">
        <v>58892.7</v>
      </c>
      <c r="R156">
        <v>0.1905</v>
      </c>
      <c r="S156">
        <v>0.21429999999999999</v>
      </c>
      <c r="T156">
        <v>0.59519999999999995</v>
      </c>
      <c r="U156">
        <v>12</v>
      </c>
      <c r="V156" s="1">
        <v>97795.08</v>
      </c>
      <c r="W156">
        <v>173.04</v>
      </c>
      <c r="X156" s="1">
        <v>149850.71</v>
      </c>
      <c r="Y156">
        <v>0.80989999999999995</v>
      </c>
      <c r="Z156">
        <v>0.158</v>
      </c>
      <c r="AA156">
        <v>3.2099999999999997E-2</v>
      </c>
      <c r="AB156">
        <v>0.19009999999999999</v>
      </c>
      <c r="AC156">
        <v>149.85</v>
      </c>
      <c r="AD156" s="1">
        <v>3440.27</v>
      </c>
      <c r="AE156">
        <v>558.52</v>
      </c>
      <c r="AF156" s="1">
        <v>147592.81</v>
      </c>
      <c r="AG156">
        <v>297</v>
      </c>
      <c r="AH156" s="1">
        <v>32966</v>
      </c>
      <c r="AI156" s="1">
        <v>50485</v>
      </c>
      <c r="AJ156">
        <v>34.979999999999997</v>
      </c>
      <c r="AK156">
        <v>22.39</v>
      </c>
      <c r="AL156">
        <v>23.41</v>
      </c>
      <c r="AM156">
        <v>3.4</v>
      </c>
      <c r="AN156" s="1">
        <v>2202.12</v>
      </c>
      <c r="AO156">
        <v>1.5934999999999999</v>
      </c>
      <c r="AP156" s="1">
        <v>1713.4</v>
      </c>
      <c r="AQ156" s="1">
        <v>2284.61</v>
      </c>
      <c r="AR156" s="1">
        <v>6383.24</v>
      </c>
      <c r="AS156">
        <v>706.73</v>
      </c>
      <c r="AT156">
        <v>111.39</v>
      </c>
      <c r="AU156" s="1">
        <v>11199.39</v>
      </c>
      <c r="AV156" s="1">
        <v>6054.53</v>
      </c>
      <c r="AW156">
        <v>0.46039999999999998</v>
      </c>
      <c r="AX156" s="1">
        <v>5625.51</v>
      </c>
      <c r="AY156">
        <v>0.42780000000000001</v>
      </c>
      <c r="AZ156">
        <v>714.05</v>
      </c>
      <c r="BA156">
        <v>5.4300000000000001E-2</v>
      </c>
      <c r="BB156">
        <v>756.66</v>
      </c>
      <c r="BC156">
        <v>5.7500000000000002E-2</v>
      </c>
      <c r="BD156" s="1">
        <v>13150.76</v>
      </c>
      <c r="BE156" s="1">
        <v>4021.86</v>
      </c>
      <c r="BF156">
        <v>1.3463000000000001</v>
      </c>
      <c r="BG156">
        <v>0.54420000000000002</v>
      </c>
      <c r="BH156">
        <v>0.223</v>
      </c>
      <c r="BI156">
        <v>0.13700000000000001</v>
      </c>
      <c r="BJ156">
        <v>3.8100000000000002E-2</v>
      </c>
      <c r="BK156">
        <v>5.7700000000000001E-2</v>
      </c>
    </row>
    <row r="157" spans="1:63" x14ac:dyDescent="0.25">
      <c r="A157" t="s">
        <v>158</v>
      </c>
      <c r="B157">
        <v>50617</v>
      </c>
      <c r="C157">
        <v>69</v>
      </c>
      <c r="D157">
        <v>8.5500000000000007</v>
      </c>
      <c r="E157">
        <v>589.71</v>
      </c>
      <c r="F157">
        <v>566.30999999999995</v>
      </c>
      <c r="G157">
        <v>4.0000000000000001E-3</v>
      </c>
      <c r="H157">
        <v>1.8E-3</v>
      </c>
      <c r="I157">
        <v>1.41E-2</v>
      </c>
      <c r="J157">
        <v>1.8E-3</v>
      </c>
      <c r="K157">
        <v>5.96E-2</v>
      </c>
      <c r="L157">
        <v>0.9083</v>
      </c>
      <c r="M157">
        <v>1.04E-2</v>
      </c>
      <c r="N157">
        <v>0.33400000000000002</v>
      </c>
      <c r="O157">
        <v>3.5000000000000001E-3</v>
      </c>
      <c r="P157">
        <v>9.5100000000000004E-2</v>
      </c>
      <c r="Q157" s="1">
        <v>53065.81</v>
      </c>
      <c r="R157">
        <v>0.12239999999999999</v>
      </c>
      <c r="S157">
        <v>0.1429</v>
      </c>
      <c r="T157">
        <v>0.73470000000000002</v>
      </c>
      <c r="U157">
        <v>4</v>
      </c>
      <c r="V157" s="1">
        <v>78009.5</v>
      </c>
      <c r="W157">
        <v>140.38999999999999</v>
      </c>
      <c r="X157" s="1">
        <v>152496.70000000001</v>
      </c>
      <c r="Y157">
        <v>0.85099999999999998</v>
      </c>
      <c r="Z157">
        <v>0.1002</v>
      </c>
      <c r="AA157">
        <v>4.8800000000000003E-2</v>
      </c>
      <c r="AB157">
        <v>0.14899999999999999</v>
      </c>
      <c r="AC157">
        <v>152.5</v>
      </c>
      <c r="AD157" s="1">
        <v>3842.88</v>
      </c>
      <c r="AE157">
        <v>532.89</v>
      </c>
      <c r="AF157" s="1">
        <v>150387.32999999999</v>
      </c>
      <c r="AG157">
        <v>310</v>
      </c>
      <c r="AH157" s="1">
        <v>34031</v>
      </c>
      <c r="AI157" s="1">
        <v>51022</v>
      </c>
      <c r="AJ157">
        <v>41.5</v>
      </c>
      <c r="AK157">
        <v>23.62</v>
      </c>
      <c r="AL157">
        <v>30.66</v>
      </c>
      <c r="AM157">
        <v>4</v>
      </c>
      <c r="AN157" s="1">
        <v>1661.75</v>
      </c>
      <c r="AO157">
        <v>1.3686</v>
      </c>
      <c r="AP157" s="1">
        <v>1861.64</v>
      </c>
      <c r="AQ157" s="1">
        <v>2188</v>
      </c>
      <c r="AR157" s="1">
        <v>6360.29</v>
      </c>
      <c r="AS157">
        <v>570.27</v>
      </c>
      <c r="AT157">
        <v>410.08</v>
      </c>
      <c r="AU157" s="1">
        <v>11390.32</v>
      </c>
      <c r="AV157" s="1">
        <v>7303.64</v>
      </c>
      <c r="AW157">
        <v>0.50119999999999998</v>
      </c>
      <c r="AX157" s="1">
        <v>4825.6499999999996</v>
      </c>
      <c r="AY157">
        <v>0.33119999999999999</v>
      </c>
      <c r="AZ157" s="1">
        <v>1562.29</v>
      </c>
      <c r="BA157">
        <v>0.1072</v>
      </c>
      <c r="BB157">
        <v>880.57</v>
      </c>
      <c r="BC157">
        <v>6.0400000000000002E-2</v>
      </c>
      <c r="BD157" s="1">
        <v>14572.14</v>
      </c>
      <c r="BE157" s="1">
        <v>6566.63</v>
      </c>
      <c r="BF157">
        <v>2.1701000000000001</v>
      </c>
      <c r="BG157">
        <v>0.55159999999999998</v>
      </c>
      <c r="BH157">
        <v>0.2407</v>
      </c>
      <c r="BI157">
        <v>0.16139999999999999</v>
      </c>
      <c r="BJ157">
        <v>3.0599999999999999E-2</v>
      </c>
      <c r="BK157">
        <v>1.5699999999999999E-2</v>
      </c>
    </row>
    <row r="158" spans="1:63" x14ac:dyDescent="0.25">
      <c r="A158" t="s">
        <v>159</v>
      </c>
      <c r="B158">
        <v>46094</v>
      </c>
      <c r="C158">
        <v>63</v>
      </c>
      <c r="D158">
        <v>58.5</v>
      </c>
      <c r="E158" s="1">
        <v>3685.35</v>
      </c>
      <c r="F158" s="1">
        <v>3539.86</v>
      </c>
      <c r="G158">
        <v>5.4000000000000003E-3</v>
      </c>
      <c r="H158">
        <v>1.8E-3</v>
      </c>
      <c r="I158">
        <v>1.29E-2</v>
      </c>
      <c r="J158">
        <v>5.0000000000000001E-4</v>
      </c>
      <c r="K158">
        <v>2.7300000000000001E-2</v>
      </c>
      <c r="L158">
        <v>0.90229999999999999</v>
      </c>
      <c r="M158">
        <v>4.9799999999999997E-2</v>
      </c>
      <c r="N158">
        <v>0.3795</v>
      </c>
      <c r="O158">
        <v>5.4000000000000003E-3</v>
      </c>
      <c r="P158">
        <v>0.16370000000000001</v>
      </c>
      <c r="Q158" s="1">
        <v>63262.33</v>
      </c>
      <c r="R158">
        <v>0.1636</v>
      </c>
      <c r="S158">
        <v>0.17760000000000001</v>
      </c>
      <c r="T158">
        <v>0.65890000000000004</v>
      </c>
      <c r="U158">
        <v>25.5</v>
      </c>
      <c r="V158" s="1">
        <v>73539.25</v>
      </c>
      <c r="W158">
        <v>135.02000000000001</v>
      </c>
      <c r="X158" s="1">
        <v>128478.04</v>
      </c>
      <c r="Y158">
        <v>0.65429999999999999</v>
      </c>
      <c r="Z158">
        <v>7.3300000000000004E-2</v>
      </c>
      <c r="AA158">
        <v>0.27239999999999998</v>
      </c>
      <c r="AB158">
        <v>0.34570000000000001</v>
      </c>
      <c r="AC158">
        <v>128.47999999999999</v>
      </c>
      <c r="AD158" s="1">
        <v>4106.55</v>
      </c>
      <c r="AE158">
        <v>419.72</v>
      </c>
      <c r="AF158" s="1">
        <v>134208.67000000001</v>
      </c>
      <c r="AG158">
        <v>235</v>
      </c>
      <c r="AH158" s="1">
        <v>38539</v>
      </c>
      <c r="AI158" s="1">
        <v>52932</v>
      </c>
      <c r="AJ158">
        <v>42.38</v>
      </c>
      <c r="AK158">
        <v>27.17</v>
      </c>
      <c r="AL158">
        <v>36</v>
      </c>
      <c r="AM158">
        <v>2.46</v>
      </c>
      <c r="AN158">
        <v>0</v>
      </c>
      <c r="AO158">
        <v>0.69169999999999998</v>
      </c>
      <c r="AP158" s="1">
        <v>1263.33</v>
      </c>
      <c r="AQ158" s="1">
        <v>1965.66</v>
      </c>
      <c r="AR158" s="1">
        <v>6086.78</v>
      </c>
      <c r="AS158">
        <v>964.55</v>
      </c>
      <c r="AT158">
        <v>361.01</v>
      </c>
      <c r="AU158" s="1">
        <v>10641.35</v>
      </c>
      <c r="AV158" s="1">
        <v>5366.94</v>
      </c>
      <c r="AW158">
        <v>0.46610000000000001</v>
      </c>
      <c r="AX158" s="1">
        <v>4189.3599999999997</v>
      </c>
      <c r="AY158">
        <v>0.36380000000000001</v>
      </c>
      <c r="AZ158" s="1">
        <v>1346.42</v>
      </c>
      <c r="BA158">
        <v>0.1169</v>
      </c>
      <c r="BB158">
        <v>612.32000000000005</v>
      </c>
      <c r="BC158">
        <v>5.3199999999999997E-2</v>
      </c>
      <c r="BD158" s="1">
        <v>11515.04</v>
      </c>
      <c r="BE158" s="1">
        <v>5013.22</v>
      </c>
      <c r="BF158">
        <v>1.8153999999999999</v>
      </c>
      <c r="BG158">
        <v>0.57930000000000004</v>
      </c>
      <c r="BH158">
        <v>0.22500000000000001</v>
      </c>
      <c r="BI158">
        <v>0.156</v>
      </c>
      <c r="BJ158">
        <v>2.8500000000000001E-2</v>
      </c>
      <c r="BK158">
        <v>1.12E-2</v>
      </c>
    </row>
    <row r="159" spans="1:63" x14ac:dyDescent="0.25">
      <c r="A159" t="s">
        <v>160</v>
      </c>
      <c r="B159">
        <v>46789</v>
      </c>
      <c r="C159">
        <v>69</v>
      </c>
      <c r="D159">
        <v>20.25</v>
      </c>
      <c r="E159" s="1">
        <v>1396.97</v>
      </c>
      <c r="F159" s="1">
        <v>1463.88</v>
      </c>
      <c r="G159">
        <v>2E-3</v>
      </c>
      <c r="H159">
        <v>6.9999999999999999E-4</v>
      </c>
      <c r="I159">
        <v>8.8999999999999999E-3</v>
      </c>
      <c r="J159">
        <v>3.3999999999999998E-3</v>
      </c>
      <c r="K159">
        <v>6.0999999999999999E-2</v>
      </c>
      <c r="L159">
        <v>0.88780000000000003</v>
      </c>
      <c r="M159">
        <v>3.61E-2</v>
      </c>
      <c r="N159">
        <v>0.32069999999999999</v>
      </c>
      <c r="O159">
        <v>7.7999999999999996E-3</v>
      </c>
      <c r="P159">
        <v>0.1094</v>
      </c>
      <c r="Q159" s="1">
        <v>68973.009999999995</v>
      </c>
      <c r="R159">
        <v>0.1048</v>
      </c>
      <c r="S159">
        <v>9.5200000000000007E-2</v>
      </c>
      <c r="T159">
        <v>0.8</v>
      </c>
      <c r="U159">
        <v>14.36</v>
      </c>
      <c r="V159" s="1">
        <v>72495.13</v>
      </c>
      <c r="W159">
        <v>92.43</v>
      </c>
      <c r="X159" s="1">
        <v>181052.12</v>
      </c>
      <c r="Y159">
        <v>0.75019999999999998</v>
      </c>
      <c r="Z159">
        <v>0.16059999999999999</v>
      </c>
      <c r="AA159">
        <v>8.9099999999999999E-2</v>
      </c>
      <c r="AB159">
        <v>0.24979999999999999</v>
      </c>
      <c r="AC159">
        <v>181.05</v>
      </c>
      <c r="AD159" s="1">
        <v>6799.08</v>
      </c>
      <c r="AE159">
        <v>654.28</v>
      </c>
      <c r="AF159" s="1">
        <v>174000.98</v>
      </c>
      <c r="AG159">
        <v>415</v>
      </c>
      <c r="AH159" s="1">
        <v>34882</v>
      </c>
      <c r="AI159" s="1">
        <v>59482</v>
      </c>
      <c r="AJ159">
        <v>68.19</v>
      </c>
      <c r="AK159">
        <v>33.19</v>
      </c>
      <c r="AL159">
        <v>40.93</v>
      </c>
      <c r="AM159">
        <v>4.5999999999999996</v>
      </c>
      <c r="AN159">
        <v>0</v>
      </c>
      <c r="AO159">
        <v>1.0435000000000001</v>
      </c>
      <c r="AP159" s="1">
        <v>1426.97</v>
      </c>
      <c r="AQ159" s="1">
        <v>1810.12</v>
      </c>
      <c r="AR159" s="1">
        <v>7251.57</v>
      </c>
      <c r="AS159">
        <v>631.84</v>
      </c>
      <c r="AT159">
        <v>291.18</v>
      </c>
      <c r="AU159" s="1">
        <v>11411.7</v>
      </c>
      <c r="AV159" s="1">
        <v>4300.13</v>
      </c>
      <c r="AW159">
        <v>0.35510000000000003</v>
      </c>
      <c r="AX159" s="1">
        <v>5448.56</v>
      </c>
      <c r="AY159">
        <v>0.44990000000000002</v>
      </c>
      <c r="AZ159" s="1">
        <v>1589.07</v>
      </c>
      <c r="BA159">
        <v>0.13120000000000001</v>
      </c>
      <c r="BB159">
        <v>771.86</v>
      </c>
      <c r="BC159">
        <v>6.3700000000000007E-2</v>
      </c>
      <c r="BD159" s="1">
        <v>12109.63</v>
      </c>
      <c r="BE159" s="1">
        <v>3564.9</v>
      </c>
      <c r="BF159">
        <v>0.84109999999999996</v>
      </c>
      <c r="BG159">
        <v>0.56389999999999996</v>
      </c>
      <c r="BH159">
        <v>0.19939999999999999</v>
      </c>
      <c r="BI159">
        <v>0.19520000000000001</v>
      </c>
      <c r="BJ159">
        <v>2.93E-2</v>
      </c>
      <c r="BK159">
        <v>1.2200000000000001E-2</v>
      </c>
    </row>
    <row r="160" spans="1:63" x14ac:dyDescent="0.25">
      <c r="A160" t="s">
        <v>161</v>
      </c>
      <c r="B160">
        <v>47795</v>
      </c>
      <c r="C160">
        <v>208</v>
      </c>
      <c r="D160">
        <v>8.6300000000000008</v>
      </c>
      <c r="E160" s="1">
        <v>1794.18</v>
      </c>
      <c r="F160" s="1">
        <v>1464.4</v>
      </c>
      <c r="G160">
        <v>6.9999999999999999E-4</v>
      </c>
      <c r="H160">
        <v>0</v>
      </c>
      <c r="I160">
        <v>4.4999999999999997E-3</v>
      </c>
      <c r="J160">
        <v>1.4E-3</v>
      </c>
      <c r="K160">
        <v>1.2800000000000001E-2</v>
      </c>
      <c r="L160">
        <v>0.96230000000000004</v>
      </c>
      <c r="M160">
        <v>1.83E-2</v>
      </c>
      <c r="N160">
        <v>0.51139999999999997</v>
      </c>
      <c r="O160">
        <v>0</v>
      </c>
      <c r="P160">
        <v>0.14949999999999999</v>
      </c>
      <c r="Q160" s="1">
        <v>52009.7</v>
      </c>
      <c r="R160">
        <v>0.26129999999999998</v>
      </c>
      <c r="S160">
        <v>0.12609999999999999</v>
      </c>
      <c r="T160">
        <v>0.61260000000000003</v>
      </c>
      <c r="U160">
        <v>10</v>
      </c>
      <c r="V160" s="1">
        <v>70831</v>
      </c>
      <c r="W160">
        <v>172.29</v>
      </c>
      <c r="X160" s="1">
        <v>287833.34000000003</v>
      </c>
      <c r="Y160">
        <v>0.43609999999999999</v>
      </c>
      <c r="Z160">
        <v>0.1759</v>
      </c>
      <c r="AA160">
        <v>0.38800000000000001</v>
      </c>
      <c r="AB160">
        <v>0.56389999999999996</v>
      </c>
      <c r="AC160">
        <v>287.83</v>
      </c>
      <c r="AD160" s="1">
        <v>9124.49</v>
      </c>
      <c r="AE160">
        <v>441.48</v>
      </c>
      <c r="AF160" s="1">
        <v>215989.9</v>
      </c>
      <c r="AG160">
        <v>519</v>
      </c>
      <c r="AH160" s="1">
        <v>34085</v>
      </c>
      <c r="AI160" s="1">
        <v>54087</v>
      </c>
      <c r="AJ160">
        <v>37.46</v>
      </c>
      <c r="AK160">
        <v>27.4</v>
      </c>
      <c r="AL160">
        <v>29.65</v>
      </c>
      <c r="AM160">
        <v>5.45</v>
      </c>
      <c r="AN160">
        <v>0</v>
      </c>
      <c r="AO160">
        <v>0.79</v>
      </c>
      <c r="AP160" s="1">
        <v>1697.68</v>
      </c>
      <c r="AQ160" s="1">
        <v>3826.45</v>
      </c>
      <c r="AR160" s="1">
        <v>6757.71</v>
      </c>
      <c r="AS160">
        <v>603.21</v>
      </c>
      <c r="AT160">
        <v>155.78</v>
      </c>
      <c r="AU160" s="1">
        <v>13040.84</v>
      </c>
      <c r="AV160" s="1">
        <v>6319.83</v>
      </c>
      <c r="AW160">
        <v>0.35439999999999999</v>
      </c>
      <c r="AX160" s="1">
        <v>9507.2800000000007</v>
      </c>
      <c r="AY160">
        <v>0.53320000000000001</v>
      </c>
      <c r="AZ160">
        <v>934.04</v>
      </c>
      <c r="BA160">
        <v>5.2400000000000002E-2</v>
      </c>
      <c r="BB160" s="1">
        <v>1070.96</v>
      </c>
      <c r="BC160">
        <v>6.0100000000000001E-2</v>
      </c>
      <c r="BD160" s="1">
        <v>17832.11</v>
      </c>
      <c r="BE160" s="1">
        <v>3002.12</v>
      </c>
      <c r="BF160">
        <v>0.73280000000000001</v>
      </c>
      <c r="BG160" t="s">
        <v>631</v>
      </c>
      <c r="BH160" t="s">
        <v>631</v>
      </c>
      <c r="BI160" t="s">
        <v>631</v>
      </c>
      <c r="BJ160" t="s">
        <v>631</v>
      </c>
      <c r="BK160" t="s">
        <v>631</v>
      </c>
    </row>
    <row r="161" spans="1:63" x14ac:dyDescent="0.25">
      <c r="A161" t="s">
        <v>162</v>
      </c>
      <c r="B161">
        <v>50625</v>
      </c>
      <c r="C161">
        <v>79</v>
      </c>
      <c r="D161">
        <v>6.46</v>
      </c>
      <c r="E161">
        <v>510.62</v>
      </c>
      <c r="F161">
        <v>478.01</v>
      </c>
      <c r="G161">
        <v>1.5E-3</v>
      </c>
      <c r="H161">
        <v>2.0999999999999999E-3</v>
      </c>
      <c r="I161">
        <v>5.1999999999999998E-3</v>
      </c>
      <c r="J161">
        <v>4.0000000000000002E-4</v>
      </c>
      <c r="K161">
        <v>3.7100000000000001E-2</v>
      </c>
      <c r="L161">
        <v>0.94950000000000001</v>
      </c>
      <c r="M161">
        <v>4.1999999999999997E-3</v>
      </c>
      <c r="N161">
        <v>0.35670000000000002</v>
      </c>
      <c r="O161">
        <v>0</v>
      </c>
      <c r="P161">
        <v>0.13320000000000001</v>
      </c>
      <c r="Q161" s="1">
        <v>50649.3</v>
      </c>
      <c r="R161">
        <v>0.26419999999999999</v>
      </c>
      <c r="S161">
        <v>0.15090000000000001</v>
      </c>
      <c r="T161">
        <v>0.58489999999999998</v>
      </c>
      <c r="U161">
        <v>6.12</v>
      </c>
      <c r="V161" s="1">
        <v>59593.46</v>
      </c>
      <c r="W161">
        <v>79.62</v>
      </c>
      <c r="X161" s="1">
        <v>163243.31</v>
      </c>
      <c r="Y161">
        <v>0.89100000000000001</v>
      </c>
      <c r="Z161">
        <v>6.4100000000000004E-2</v>
      </c>
      <c r="AA161">
        <v>4.4900000000000002E-2</v>
      </c>
      <c r="AB161">
        <v>0.109</v>
      </c>
      <c r="AC161">
        <v>163.24</v>
      </c>
      <c r="AD161" s="1">
        <v>4042.14</v>
      </c>
      <c r="AE161">
        <v>552.36</v>
      </c>
      <c r="AF161" s="1">
        <v>158148.56</v>
      </c>
      <c r="AG161">
        <v>358</v>
      </c>
      <c r="AH161" s="1">
        <v>32573</v>
      </c>
      <c r="AI161" s="1">
        <v>48712</v>
      </c>
      <c r="AJ161">
        <v>37</v>
      </c>
      <c r="AK161">
        <v>23.99</v>
      </c>
      <c r="AL161">
        <v>26.96</v>
      </c>
      <c r="AM161">
        <v>4.3</v>
      </c>
      <c r="AN161" s="1">
        <v>1036.6600000000001</v>
      </c>
      <c r="AO161">
        <v>1.5965</v>
      </c>
      <c r="AP161" s="1">
        <v>2057.2199999999998</v>
      </c>
      <c r="AQ161" s="1">
        <v>2507.9499999999998</v>
      </c>
      <c r="AR161" s="1">
        <v>7387.57</v>
      </c>
      <c r="AS161">
        <v>355.21</v>
      </c>
      <c r="AT161">
        <v>218.56</v>
      </c>
      <c r="AU161" s="1">
        <v>12526.44</v>
      </c>
      <c r="AV161" s="1">
        <v>8841.2000000000007</v>
      </c>
      <c r="AW161">
        <v>0.55689999999999995</v>
      </c>
      <c r="AX161" s="1">
        <v>4537.08</v>
      </c>
      <c r="AY161">
        <v>0.2858</v>
      </c>
      <c r="AZ161" s="1">
        <v>1505.08</v>
      </c>
      <c r="BA161">
        <v>9.4799999999999995E-2</v>
      </c>
      <c r="BB161">
        <v>991.79</v>
      </c>
      <c r="BC161">
        <v>6.25E-2</v>
      </c>
      <c r="BD161" s="1">
        <v>15875.16</v>
      </c>
      <c r="BE161" s="1">
        <v>6981.07</v>
      </c>
      <c r="BF161">
        <v>2.7919</v>
      </c>
      <c r="BG161">
        <v>0.52759999999999996</v>
      </c>
      <c r="BH161">
        <v>0.22320000000000001</v>
      </c>
      <c r="BI161">
        <v>0.2029</v>
      </c>
      <c r="BJ161">
        <v>3.1899999999999998E-2</v>
      </c>
      <c r="BK161">
        <v>1.43E-2</v>
      </c>
    </row>
    <row r="162" spans="1:63" x14ac:dyDescent="0.25">
      <c r="A162" t="s">
        <v>163</v>
      </c>
      <c r="B162">
        <v>48413</v>
      </c>
      <c r="C162">
        <v>132</v>
      </c>
      <c r="D162">
        <v>8.18</v>
      </c>
      <c r="E162" s="1">
        <v>1079.67</v>
      </c>
      <c r="F162" s="1">
        <v>1022</v>
      </c>
      <c r="G162">
        <v>1E-3</v>
      </c>
      <c r="H162">
        <v>1E-3</v>
      </c>
      <c r="I162">
        <v>3.7000000000000002E-3</v>
      </c>
      <c r="J162">
        <v>3.8999999999999998E-3</v>
      </c>
      <c r="K162">
        <v>4.19E-2</v>
      </c>
      <c r="L162">
        <v>0.92810000000000004</v>
      </c>
      <c r="M162">
        <v>2.0400000000000001E-2</v>
      </c>
      <c r="N162">
        <v>0.50029999999999997</v>
      </c>
      <c r="O162">
        <v>1.6400000000000001E-2</v>
      </c>
      <c r="P162">
        <v>0.156</v>
      </c>
      <c r="Q162" s="1">
        <v>52275.95</v>
      </c>
      <c r="R162">
        <v>0.20480000000000001</v>
      </c>
      <c r="S162">
        <v>0.20480000000000001</v>
      </c>
      <c r="T162">
        <v>0.59040000000000004</v>
      </c>
      <c r="U162">
        <v>12.78</v>
      </c>
      <c r="V162" s="1">
        <v>69003.88</v>
      </c>
      <c r="W162">
        <v>80.430000000000007</v>
      </c>
      <c r="X162" s="1">
        <v>174106.78</v>
      </c>
      <c r="Y162">
        <v>0.85550000000000004</v>
      </c>
      <c r="Z162">
        <v>5.6500000000000002E-2</v>
      </c>
      <c r="AA162">
        <v>8.7999999999999995E-2</v>
      </c>
      <c r="AB162">
        <v>0.14449999999999999</v>
      </c>
      <c r="AC162">
        <v>174.11</v>
      </c>
      <c r="AD162" s="1">
        <v>4834.05</v>
      </c>
      <c r="AE162">
        <v>636.91999999999996</v>
      </c>
      <c r="AF162" s="1">
        <v>173729.65</v>
      </c>
      <c r="AG162">
        <v>413</v>
      </c>
      <c r="AH162" s="1">
        <v>34914</v>
      </c>
      <c r="AI162" s="1">
        <v>50443</v>
      </c>
      <c r="AJ162">
        <v>40.36</v>
      </c>
      <c r="AK162">
        <v>26.09</v>
      </c>
      <c r="AL162">
        <v>33.450000000000003</v>
      </c>
      <c r="AM162">
        <v>4.3</v>
      </c>
      <c r="AN162">
        <v>966.02</v>
      </c>
      <c r="AO162">
        <v>1.4899</v>
      </c>
      <c r="AP162" s="1">
        <v>2019.82</v>
      </c>
      <c r="AQ162" s="1">
        <v>2263.14</v>
      </c>
      <c r="AR162" s="1">
        <v>6562.07</v>
      </c>
      <c r="AS162">
        <v>637.78</v>
      </c>
      <c r="AT162">
        <v>227.31</v>
      </c>
      <c r="AU162" s="1">
        <v>11710.12</v>
      </c>
      <c r="AV162" s="1">
        <v>6777.44</v>
      </c>
      <c r="AW162">
        <v>0.4375</v>
      </c>
      <c r="AX162" s="1">
        <v>5361.21</v>
      </c>
      <c r="AY162">
        <v>0.34610000000000002</v>
      </c>
      <c r="AZ162" s="1">
        <v>2434.83</v>
      </c>
      <c r="BA162">
        <v>0.15720000000000001</v>
      </c>
      <c r="BB162">
        <v>916.22</v>
      </c>
      <c r="BC162">
        <v>5.9200000000000003E-2</v>
      </c>
      <c r="BD162" s="1">
        <v>15489.7</v>
      </c>
      <c r="BE162" s="1">
        <v>5490.47</v>
      </c>
      <c r="BF162">
        <v>1.8754999999999999</v>
      </c>
      <c r="BG162">
        <v>0.50739999999999996</v>
      </c>
      <c r="BH162">
        <v>0.2097</v>
      </c>
      <c r="BI162">
        <v>0.23150000000000001</v>
      </c>
      <c r="BJ162">
        <v>3.4000000000000002E-2</v>
      </c>
      <c r="BK162">
        <v>1.7399999999999999E-2</v>
      </c>
    </row>
    <row r="163" spans="1:63" x14ac:dyDescent="0.25">
      <c r="A163" t="s">
        <v>164</v>
      </c>
      <c r="B163">
        <v>45773</v>
      </c>
      <c r="C163">
        <v>68</v>
      </c>
      <c r="D163">
        <v>38.97</v>
      </c>
      <c r="E163" s="1">
        <v>2649.82</v>
      </c>
      <c r="F163" s="1">
        <v>2252.71</v>
      </c>
      <c r="G163">
        <v>9.4000000000000004E-3</v>
      </c>
      <c r="H163">
        <v>0</v>
      </c>
      <c r="I163">
        <v>0.1336</v>
      </c>
      <c r="J163">
        <v>2.2000000000000001E-3</v>
      </c>
      <c r="K163">
        <v>6.1899999999999997E-2</v>
      </c>
      <c r="L163">
        <v>0.68989999999999996</v>
      </c>
      <c r="M163">
        <v>0.10290000000000001</v>
      </c>
      <c r="N163">
        <v>0.48280000000000001</v>
      </c>
      <c r="O163">
        <v>7.7999999999999996E-3</v>
      </c>
      <c r="P163">
        <v>9.8100000000000007E-2</v>
      </c>
      <c r="Q163" s="1">
        <v>58132.98</v>
      </c>
      <c r="R163">
        <v>0.3286</v>
      </c>
      <c r="S163">
        <v>0.13569999999999999</v>
      </c>
      <c r="T163">
        <v>0.53569999999999995</v>
      </c>
      <c r="U163">
        <v>14.5</v>
      </c>
      <c r="V163" s="1">
        <v>76400.899999999994</v>
      </c>
      <c r="W163">
        <v>176.14</v>
      </c>
      <c r="X163" s="1">
        <v>150869.63</v>
      </c>
      <c r="Y163">
        <v>0.72170000000000001</v>
      </c>
      <c r="Z163">
        <v>0.24690000000000001</v>
      </c>
      <c r="AA163">
        <v>3.1399999999999997E-2</v>
      </c>
      <c r="AB163">
        <v>0.27829999999999999</v>
      </c>
      <c r="AC163">
        <v>150.87</v>
      </c>
      <c r="AD163" s="1">
        <v>4467.1099999999997</v>
      </c>
      <c r="AE163">
        <v>578.97</v>
      </c>
      <c r="AF163" s="1">
        <v>141345.47</v>
      </c>
      <c r="AG163">
        <v>265</v>
      </c>
      <c r="AH163" s="1">
        <v>31935</v>
      </c>
      <c r="AI163" s="1">
        <v>49165</v>
      </c>
      <c r="AJ163">
        <v>33.81</v>
      </c>
      <c r="AK163">
        <v>28.31</v>
      </c>
      <c r="AL163">
        <v>32.869999999999997</v>
      </c>
      <c r="AM163">
        <v>5.4</v>
      </c>
      <c r="AN163">
        <v>0</v>
      </c>
      <c r="AO163">
        <v>0.80669999999999997</v>
      </c>
      <c r="AP163" s="1">
        <v>1106.3699999999999</v>
      </c>
      <c r="AQ163" s="1">
        <v>2033.37</v>
      </c>
      <c r="AR163" s="1">
        <v>5695.82</v>
      </c>
      <c r="AS163">
        <v>633.48</v>
      </c>
      <c r="AT163">
        <v>302.74</v>
      </c>
      <c r="AU163" s="1">
        <v>9771.77</v>
      </c>
      <c r="AV163" s="1">
        <v>5344.41</v>
      </c>
      <c r="AW163">
        <v>0.44919999999999999</v>
      </c>
      <c r="AX163" s="1">
        <v>4374.7</v>
      </c>
      <c r="AY163">
        <v>0.36770000000000003</v>
      </c>
      <c r="AZ163" s="1">
        <v>1204.27</v>
      </c>
      <c r="BA163">
        <v>0.1012</v>
      </c>
      <c r="BB163">
        <v>974.96</v>
      </c>
      <c r="BC163">
        <v>8.1900000000000001E-2</v>
      </c>
      <c r="BD163" s="1">
        <v>11898.33</v>
      </c>
      <c r="BE163" s="1">
        <v>2889.04</v>
      </c>
      <c r="BF163">
        <v>0.90839999999999999</v>
      </c>
      <c r="BG163">
        <v>0.50970000000000004</v>
      </c>
      <c r="BH163">
        <v>0.18279999999999999</v>
      </c>
      <c r="BI163">
        <v>0.26829999999999998</v>
      </c>
      <c r="BJ163">
        <v>2.8000000000000001E-2</v>
      </c>
      <c r="BK163">
        <v>1.12E-2</v>
      </c>
    </row>
    <row r="164" spans="1:63" x14ac:dyDescent="0.25">
      <c r="A164" t="s">
        <v>165</v>
      </c>
      <c r="B164">
        <v>50682</v>
      </c>
      <c r="C164">
        <v>112</v>
      </c>
      <c r="D164">
        <v>10.48</v>
      </c>
      <c r="E164" s="1">
        <v>1173.33</v>
      </c>
      <c r="F164" s="1">
        <v>1226.3800000000001</v>
      </c>
      <c r="G164">
        <v>8.0000000000000004E-4</v>
      </c>
      <c r="H164">
        <v>0</v>
      </c>
      <c r="I164">
        <v>3.0000000000000001E-3</v>
      </c>
      <c r="J164">
        <v>0</v>
      </c>
      <c r="K164">
        <v>5.62E-2</v>
      </c>
      <c r="L164">
        <v>0.91169999999999995</v>
      </c>
      <c r="M164">
        <v>2.8199999999999999E-2</v>
      </c>
      <c r="N164">
        <v>0.37040000000000001</v>
      </c>
      <c r="O164">
        <v>0</v>
      </c>
      <c r="P164">
        <v>0.17460000000000001</v>
      </c>
      <c r="Q164" s="1">
        <v>58289.64</v>
      </c>
      <c r="R164">
        <v>0.15</v>
      </c>
      <c r="S164">
        <v>0.22</v>
      </c>
      <c r="T164">
        <v>0.63</v>
      </c>
      <c r="U164">
        <v>11</v>
      </c>
      <c r="V164" s="1">
        <v>72750.45</v>
      </c>
      <c r="W164">
        <v>102.44</v>
      </c>
      <c r="X164" s="1">
        <v>168008.37</v>
      </c>
      <c r="Y164">
        <v>0.74939999999999996</v>
      </c>
      <c r="Z164">
        <v>2.98E-2</v>
      </c>
      <c r="AA164">
        <v>0.2208</v>
      </c>
      <c r="AB164">
        <v>0.25059999999999999</v>
      </c>
      <c r="AC164">
        <v>168.01</v>
      </c>
      <c r="AD164" s="1">
        <v>4262.5600000000004</v>
      </c>
      <c r="AE164">
        <v>382.7</v>
      </c>
      <c r="AF164" s="1">
        <v>146956.96</v>
      </c>
      <c r="AG164">
        <v>292</v>
      </c>
      <c r="AH164" s="1">
        <v>34792</v>
      </c>
      <c r="AI164" s="1">
        <v>53883</v>
      </c>
      <c r="AJ164">
        <v>36.200000000000003</v>
      </c>
      <c r="AK164">
        <v>22.2</v>
      </c>
      <c r="AL164">
        <v>24.84</v>
      </c>
      <c r="AM164">
        <v>4.2</v>
      </c>
      <c r="AN164" s="1">
        <v>1618.43</v>
      </c>
      <c r="AO164">
        <v>1.6068</v>
      </c>
      <c r="AP164" s="1">
        <v>1262.1199999999999</v>
      </c>
      <c r="AQ164" s="1">
        <v>3052.83</v>
      </c>
      <c r="AR164" s="1">
        <v>6972.86</v>
      </c>
      <c r="AS164">
        <v>614.14</v>
      </c>
      <c r="AT164">
        <v>565.41999999999996</v>
      </c>
      <c r="AU164" s="1">
        <v>12467.36</v>
      </c>
      <c r="AV164" s="1">
        <v>6427.21</v>
      </c>
      <c r="AW164">
        <v>0.4773</v>
      </c>
      <c r="AX164" s="1">
        <v>5079.97</v>
      </c>
      <c r="AY164">
        <v>0.37719999999999998</v>
      </c>
      <c r="AZ164" s="1">
        <v>1252.05</v>
      </c>
      <c r="BA164">
        <v>9.2999999999999999E-2</v>
      </c>
      <c r="BB164">
        <v>707.35</v>
      </c>
      <c r="BC164">
        <v>5.2499999999999998E-2</v>
      </c>
      <c r="BD164" s="1">
        <v>13466.57</v>
      </c>
      <c r="BE164" s="1">
        <v>5918.85</v>
      </c>
      <c r="BF164">
        <v>2.226</v>
      </c>
      <c r="BG164">
        <v>0.57379999999999998</v>
      </c>
      <c r="BH164">
        <v>0.2316</v>
      </c>
      <c r="BI164">
        <v>0.14810000000000001</v>
      </c>
      <c r="BJ164">
        <v>3.44E-2</v>
      </c>
      <c r="BK164">
        <v>1.2E-2</v>
      </c>
    </row>
    <row r="165" spans="1:63" x14ac:dyDescent="0.25">
      <c r="A165" t="s">
        <v>166</v>
      </c>
      <c r="B165">
        <v>43943</v>
      </c>
      <c r="C165">
        <v>26</v>
      </c>
      <c r="D165">
        <v>268.25</v>
      </c>
      <c r="E165" s="1">
        <v>6974.49</v>
      </c>
      <c r="F165" s="1">
        <v>6053.1</v>
      </c>
      <c r="G165">
        <v>3.3E-3</v>
      </c>
      <c r="H165">
        <v>0</v>
      </c>
      <c r="I165">
        <v>0.20580000000000001</v>
      </c>
      <c r="J165">
        <v>2.0999999999999999E-3</v>
      </c>
      <c r="K165">
        <v>0.12889999999999999</v>
      </c>
      <c r="L165">
        <v>0.50429999999999997</v>
      </c>
      <c r="M165">
        <v>0.15570000000000001</v>
      </c>
      <c r="N165">
        <v>0.71760000000000002</v>
      </c>
      <c r="O165">
        <v>2.52E-2</v>
      </c>
      <c r="P165">
        <v>0.1797</v>
      </c>
      <c r="Q165" s="1">
        <v>60654.58</v>
      </c>
      <c r="R165">
        <v>0.1978</v>
      </c>
      <c r="S165">
        <v>0.19109999999999999</v>
      </c>
      <c r="T165">
        <v>0.61109999999999998</v>
      </c>
      <c r="U165">
        <v>43</v>
      </c>
      <c r="V165" s="1">
        <v>82276.37</v>
      </c>
      <c r="W165">
        <v>159.58000000000001</v>
      </c>
      <c r="X165" s="1">
        <v>122668.18</v>
      </c>
      <c r="Y165">
        <v>0.64139999999999997</v>
      </c>
      <c r="Z165">
        <v>0.31230000000000002</v>
      </c>
      <c r="AA165">
        <v>4.6300000000000001E-2</v>
      </c>
      <c r="AB165">
        <v>0.35859999999999997</v>
      </c>
      <c r="AC165">
        <v>122.67</v>
      </c>
      <c r="AD165" s="1">
        <v>5331.69</v>
      </c>
      <c r="AE165">
        <v>580.44000000000005</v>
      </c>
      <c r="AF165" s="1">
        <v>111395.99</v>
      </c>
      <c r="AG165">
        <v>135</v>
      </c>
      <c r="AH165" s="1">
        <v>28574</v>
      </c>
      <c r="AI165" s="1">
        <v>41851</v>
      </c>
      <c r="AJ165">
        <v>69.55</v>
      </c>
      <c r="AK165">
        <v>40.229999999999997</v>
      </c>
      <c r="AL165">
        <v>46.24</v>
      </c>
      <c r="AM165">
        <v>4.2</v>
      </c>
      <c r="AN165">
        <v>0</v>
      </c>
      <c r="AO165">
        <v>1.1692</v>
      </c>
      <c r="AP165" s="1">
        <v>1484.51</v>
      </c>
      <c r="AQ165" s="1">
        <v>2147.38</v>
      </c>
      <c r="AR165" s="1">
        <v>7102.54</v>
      </c>
      <c r="AS165">
        <v>867.74</v>
      </c>
      <c r="AT165">
        <v>350.49</v>
      </c>
      <c r="AU165" s="1">
        <v>11952.66</v>
      </c>
      <c r="AV165" s="1">
        <v>7374.74</v>
      </c>
      <c r="AW165">
        <v>0.50190000000000001</v>
      </c>
      <c r="AX165" s="1">
        <v>5123.24</v>
      </c>
      <c r="AY165">
        <v>0.34860000000000002</v>
      </c>
      <c r="AZ165">
        <v>823.96</v>
      </c>
      <c r="BA165">
        <v>5.6099999999999997E-2</v>
      </c>
      <c r="BB165" s="1">
        <v>1372.65</v>
      </c>
      <c r="BC165">
        <v>9.3399999999999997E-2</v>
      </c>
      <c r="BD165" s="1">
        <v>14694.59</v>
      </c>
      <c r="BE165" s="1">
        <v>4500.2</v>
      </c>
      <c r="BF165">
        <v>1.7438</v>
      </c>
      <c r="BG165">
        <v>0.49349999999999999</v>
      </c>
      <c r="BH165">
        <v>0.191</v>
      </c>
      <c r="BI165">
        <v>0.28499999999999998</v>
      </c>
      <c r="BJ165">
        <v>1.9300000000000001E-2</v>
      </c>
      <c r="BK165">
        <v>1.12E-2</v>
      </c>
    </row>
    <row r="166" spans="1:63" x14ac:dyDescent="0.25">
      <c r="A166" t="s">
        <v>167</v>
      </c>
      <c r="B166">
        <v>43950</v>
      </c>
      <c r="C166">
        <v>11</v>
      </c>
      <c r="D166">
        <v>683.2</v>
      </c>
      <c r="E166" s="1">
        <v>7515.25</v>
      </c>
      <c r="F166" s="1">
        <v>5002.18</v>
      </c>
      <c r="G166">
        <v>1.5E-3</v>
      </c>
      <c r="H166">
        <v>0</v>
      </c>
      <c r="I166">
        <v>0.86819999999999997</v>
      </c>
      <c r="J166">
        <v>3.0999999999999999E-3</v>
      </c>
      <c r="K166">
        <v>2.12E-2</v>
      </c>
      <c r="L166">
        <v>5.9200000000000003E-2</v>
      </c>
      <c r="M166">
        <v>4.7E-2</v>
      </c>
      <c r="N166">
        <v>0.89570000000000005</v>
      </c>
      <c r="O166">
        <v>1.6999999999999999E-3</v>
      </c>
      <c r="P166">
        <v>0.2185</v>
      </c>
      <c r="Q166" s="1">
        <v>70473.08</v>
      </c>
      <c r="R166">
        <v>0.1348</v>
      </c>
      <c r="S166">
        <v>0.30730000000000002</v>
      </c>
      <c r="T166">
        <v>0.55800000000000005</v>
      </c>
      <c r="U166">
        <v>46.84</v>
      </c>
      <c r="V166" s="1">
        <v>84219.88</v>
      </c>
      <c r="W166">
        <v>160.44999999999999</v>
      </c>
      <c r="X166" s="1">
        <v>85650.15</v>
      </c>
      <c r="Y166">
        <v>0.68089999999999995</v>
      </c>
      <c r="Z166">
        <v>0.27889999999999998</v>
      </c>
      <c r="AA166">
        <v>4.0099999999999997E-2</v>
      </c>
      <c r="AB166">
        <v>0.31909999999999999</v>
      </c>
      <c r="AC166">
        <v>85.65</v>
      </c>
      <c r="AD166" s="1">
        <v>4985.95</v>
      </c>
      <c r="AE166">
        <v>670.06</v>
      </c>
      <c r="AF166" s="1">
        <v>69835.77</v>
      </c>
      <c r="AG166">
        <v>33</v>
      </c>
      <c r="AH166" s="1">
        <v>28505</v>
      </c>
      <c r="AI166" s="1">
        <v>39053</v>
      </c>
      <c r="AJ166">
        <v>83.92</v>
      </c>
      <c r="AK166">
        <v>53.61</v>
      </c>
      <c r="AL166">
        <v>65.739999999999995</v>
      </c>
      <c r="AM166">
        <v>4.62</v>
      </c>
      <c r="AN166">
        <v>0</v>
      </c>
      <c r="AO166">
        <v>1.6549</v>
      </c>
      <c r="AP166" s="1">
        <v>2643.97</v>
      </c>
      <c r="AQ166" s="1">
        <v>3054.75</v>
      </c>
      <c r="AR166" s="1">
        <v>7738.7</v>
      </c>
      <c r="AS166" s="1">
        <v>1016.2</v>
      </c>
      <c r="AT166">
        <v>389.48</v>
      </c>
      <c r="AU166" s="1">
        <v>14843.1</v>
      </c>
      <c r="AV166" s="1">
        <v>6719.48</v>
      </c>
      <c r="AW166">
        <v>0.39629999999999999</v>
      </c>
      <c r="AX166" s="1">
        <v>8172.92</v>
      </c>
      <c r="AY166">
        <v>0.48199999999999998</v>
      </c>
      <c r="AZ166">
        <v>631.48</v>
      </c>
      <c r="BA166">
        <v>3.7199999999999997E-2</v>
      </c>
      <c r="BB166" s="1">
        <v>1431.12</v>
      </c>
      <c r="BC166">
        <v>8.4400000000000003E-2</v>
      </c>
      <c r="BD166" s="1">
        <v>16955</v>
      </c>
      <c r="BE166" s="1">
        <v>3528.36</v>
      </c>
      <c r="BF166">
        <v>1.7665</v>
      </c>
      <c r="BG166">
        <v>0.5091</v>
      </c>
      <c r="BH166">
        <v>0.20369999999999999</v>
      </c>
      <c r="BI166">
        <v>0.2535</v>
      </c>
      <c r="BJ166">
        <v>1.9900000000000001E-2</v>
      </c>
      <c r="BK166">
        <v>1.3899999999999999E-2</v>
      </c>
    </row>
    <row r="167" spans="1:63" x14ac:dyDescent="0.25">
      <c r="A167" t="s">
        <v>168</v>
      </c>
      <c r="B167">
        <v>47050</v>
      </c>
      <c r="C167">
        <v>131</v>
      </c>
      <c r="D167">
        <v>8.93</v>
      </c>
      <c r="E167" s="1">
        <v>1169.54</v>
      </c>
      <c r="F167" s="1">
        <v>1177.4000000000001</v>
      </c>
      <c r="G167">
        <v>4.1999999999999997E-3</v>
      </c>
      <c r="H167">
        <v>0</v>
      </c>
      <c r="I167">
        <v>3.7000000000000002E-3</v>
      </c>
      <c r="J167">
        <v>8.0000000000000004E-4</v>
      </c>
      <c r="K167">
        <v>6.8599999999999994E-2</v>
      </c>
      <c r="L167">
        <v>0.90980000000000005</v>
      </c>
      <c r="M167">
        <v>1.2800000000000001E-2</v>
      </c>
      <c r="N167">
        <v>0.25240000000000001</v>
      </c>
      <c r="O167">
        <v>4.1999999999999997E-3</v>
      </c>
      <c r="P167">
        <v>0.14280000000000001</v>
      </c>
      <c r="Q167" s="1">
        <v>58962.67</v>
      </c>
      <c r="R167">
        <v>0.41</v>
      </c>
      <c r="S167">
        <v>0.18</v>
      </c>
      <c r="T167">
        <v>0.41</v>
      </c>
      <c r="U167">
        <v>13</v>
      </c>
      <c r="V167" s="1">
        <v>55686.46</v>
      </c>
      <c r="W167">
        <v>87.92</v>
      </c>
      <c r="X167" s="1">
        <v>208984.15</v>
      </c>
      <c r="Y167">
        <v>0.85060000000000002</v>
      </c>
      <c r="Z167">
        <v>2.5499999999999998E-2</v>
      </c>
      <c r="AA167">
        <v>0.1239</v>
      </c>
      <c r="AB167">
        <v>0.14940000000000001</v>
      </c>
      <c r="AC167">
        <v>208.98</v>
      </c>
      <c r="AD167" s="1">
        <v>5406.1</v>
      </c>
      <c r="AE167">
        <v>620.64</v>
      </c>
      <c r="AF167" s="1">
        <v>200345.92</v>
      </c>
      <c r="AG167">
        <v>489</v>
      </c>
      <c r="AH167" s="1">
        <v>37300</v>
      </c>
      <c r="AI167" s="1">
        <v>60460</v>
      </c>
      <c r="AJ167">
        <v>41.3</v>
      </c>
      <c r="AK167">
        <v>23.63</v>
      </c>
      <c r="AL167">
        <v>25.61</v>
      </c>
      <c r="AM167">
        <v>4.7</v>
      </c>
      <c r="AN167" s="1">
        <v>3297.49</v>
      </c>
      <c r="AO167">
        <v>1.7544999999999999</v>
      </c>
      <c r="AP167" s="1">
        <v>1705.81</v>
      </c>
      <c r="AQ167" s="1">
        <v>2622.27</v>
      </c>
      <c r="AR167" s="1">
        <v>7760.56</v>
      </c>
      <c r="AS167">
        <v>593.74</v>
      </c>
      <c r="AT167">
        <v>245.75</v>
      </c>
      <c r="AU167" s="1">
        <v>12928.1</v>
      </c>
      <c r="AV167" s="1">
        <v>4997.78</v>
      </c>
      <c r="AW167">
        <v>0.34079999999999999</v>
      </c>
      <c r="AX167" s="1">
        <v>7693.71</v>
      </c>
      <c r="AY167">
        <v>0.52459999999999996</v>
      </c>
      <c r="AZ167" s="1">
        <v>1377.58</v>
      </c>
      <c r="BA167">
        <v>9.3899999999999997E-2</v>
      </c>
      <c r="BB167">
        <v>596.92999999999995</v>
      </c>
      <c r="BC167">
        <v>4.07E-2</v>
      </c>
      <c r="BD167" s="1">
        <v>14666.01</v>
      </c>
      <c r="BE167" s="1">
        <v>3766.1</v>
      </c>
      <c r="BF167">
        <v>0.95020000000000004</v>
      </c>
      <c r="BG167">
        <v>0.5444</v>
      </c>
      <c r="BH167">
        <v>0.2238</v>
      </c>
      <c r="BI167">
        <v>0.1769</v>
      </c>
      <c r="BJ167">
        <v>4.1500000000000002E-2</v>
      </c>
      <c r="BK167">
        <v>1.34E-2</v>
      </c>
    </row>
    <row r="168" spans="1:63" x14ac:dyDescent="0.25">
      <c r="A168" t="s">
        <v>169</v>
      </c>
      <c r="B168">
        <v>50328</v>
      </c>
      <c r="C168">
        <v>133</v>
      </c>
      <c r="D168">
        <v>8.01</v>
      </c>
      <c r="E168" s="1">
        <v>1065.93</v>
      </c>
      <c r="F168" s="1">
        <v>1061.17</v>
      </c>
      <c r="G168">
        <v>1.12E-2</v>
      </c>
      <c r="H168">
        <v>8.9999999999999998E-4</v>
      </c>
      <c r="I168">
        <v>1.6799999999999999E-2</v>
      </c>
      <c r="J168">
        <v>0</v>
      </c>
      <c r="K168">
        <v>1.5699999999999999E-2</v>
      </c>
      <c r="L168">
        <v>0.94169999999999998</v>
      </c>
      <c r="M168">
        <v>1.3599999999999999E-2</v>
      </c>
      <c r="N168">
        <v>0.12870000000000001</v>
      </c>
      <c r="O168">
        <v>4.4999999999999997E-3</v>
      </c>
      <c r="P168">
        <v>0.1032</v>
      </c>
      <c r="Q168" s="1">
        <v>71173.759999999995</v>
      </c>
      <c r="R168">
        <v>1.35E-2</v>
      </c>
      <c r="S168">
        <v>0.1757</v>
      </c>
      <c r="T168">
        <v>0.81079999999999997</v>
      </c>
      <c r="U168">
        <v>12.4</v>
      </c>
      <c r="V168" s="1">
        <v>75143.149999999994</v>
      </c>
      <c r="W168">
        <v>82.94</v>
      </c>
      <c r="X168" s="1">
        <v>254009.74</v>
      </c>
      <c r="Y168">
        <v>0.91739999999999999</v>
      </c>
      <c r="Z168">
        <v>4.9399999999999999E-2</v>
      </c>
      <c r="AA168">
        <v>3.32E-2</v>
      </c>
      <c r="AB168">
        <v>8.2600000000000007E-2</v>
      </c>
      <c r="AC168">
        <v>254.01</v>
      </c>
      <c r="AD168" s="1">
        <v>7380.61</v>
      </c>
      <c r="AE168">
        <v>881.35</v>
      </c>
      <c r="AF168" s="1">
        <v>248706.17</v>
      </c>
      <c r="AG168">
        <v>563</v>
      </c>
      <c r="AH168" s="1">
        <v>46267</v>
      </c>
      <c r="AI168" s="1">
        <v>74027</v>
      </c>
      <c r="AJ168">
        <v>40.4</v>
      </c>
      <c r="AK168">
        <v>28.41</v>
      </c>
      <c r="AL168">
        <v>33.479999999999997</v>
      </c>
      <c r="AM168">
        <v>4.9000000000000004</v>
      </c>
      <c r="AN168" s="1">
        <v>1633.29</v>
      </c>
      <c r="AO168">
        <v>1.2733000000000001</v>
      </c>
      <c r="AP168" s="1">
        <v>1676.6</v>
      </c>
      <c r="AQ168" s="1">
        <v>2488</v>
      </c>
      <c r="AR168" s="1">
        <v>6625.69</v>
      </c>
      <c r="AS168">
        <v>620.41999999999996</v>
      </c>
      <c r="AT168">
        <v>404.39</v>
      </c>
      <c r="AU168" s="1">
        <v>11815.13</v>
      </c>
      <c r="AV168" s="1">
        <v>3412.41</v>
      </c>
      <c r="AW168">
        <v>0.26029999999999998</v>
      </c>
      <c r="AX168" s="1">
        <v>7729.28</v>
      </c>
      <c r="AY168">
        <v>0.58960000000000001</v>
      </c>
      <c r="AZ168" s="1">
        <v>1546.83</v>
      </c>
      <c r="BA168">
        <v>0.11799999999999999</v>
      </c>
      <c r="BB168">
        <v>420.39</v>
      </c>
      <c r="BC168">
        <v>3.2099999999999997E-2</v>
      </c>
      <c r="BD168" s="1">
        <v>13108.92</v>
      </c>
      <c r="BE168" s="1">
        <v>2732.15</v>
      </c>
      <c r="BF168">
        <v>0.50480000000000003</v>
      </c>
      <c r="BG168">
        <v>0.58050000000000002</v>
      </c>
      <c r="BH168">
        <v>0.2298</v>
      </c>
      <c r="BI168">
        <v>0.1381</v>
      </c>
      <c r="BJ168">
        <v>3.6799999999999999E-2</v>
      </c>
      <c r="BK168">
        <v>1.4800000000000001E-2</v>
      </c>
    </row>
    <row r="169" spans="1:63" x14ac:dyDescent="0.25">
      <c r="A169" t="s">
        <v>170</v>
      </c>
      <c r="B169">
        <v>43968</v>
      </c>
      <c r="C169">
        <v>38</v>
      </c>
      <c r="D169">
        <v>118.03</v>
      </c>
      <c r="E169" s="1">
        <v>4485.2299999999996</v>
      </c>
      <c r="F169" s="1">
        <v>4158.6000000000004</v>
      </c>
      <c r="G169">
        <v>1.3299999999999999E-2</v>
      </c>
      <c r="H169">
        <v>3.0999999999999999E-3</v>
      </c>
      <c r="I169">
        <v>0.10299999999999999</v>
      </c>
      <c r="J169">
        <v>1.2999999999999999E-3</v>
      </c>
      <c r="K169">
        <v>4.19E-2</v>
      </c>
      <c r="L169">
        <v>0.74180000000000001</v>
      </c>
      <c r="M169">
        <v>9.5500000000000002E-2</v>
      </c>
      <c r="N169">
        <v>0.83499999999999996</v>
      </c>
      <c r="O169">
        <v>2.63E-2</v>
      </c>
      <c r="P169">
        <v>0.1668</v>
      </c>
      <c r="Q169" s="1">
        <v>59649.71</v>
      </c>
      <c r="R169">
        <v>0.1905</v>
      </c>
      <c r="S169">
        <v>0.2051</v>
      </c>
      <c r="T169">
        <v>0.60440000000000005</v>
      </c>
      <c r="U169">
        <v>27.5</v>
      </c>
      <c r="V169" s="1">
        <v>90529.75</v>
      </c>
      <c r="W169">
        <v>158.91999999999999</v>
      </c>
      <c r="X169" s="1">
        <v>138553.21</v>
      </c>
      <c r="Y169">
        <v>0.73419999999999996</v>
      </c>
      <c r="Z169">
        <v>0.22670000000000001</v>
      </c>
      <c r="AA169">
        <v>3.9100000000000003E-2</v>
      </c>
      <c r="AB169">
        <v>0.26579999999999998</v>
      </c>
      <c r="AC169">
        <v>138.55000000000001</v>
      </c>
      <c r="AD169" s="1">
        <v>4614.4799999999996</v>
      </c>
      <c r="AE169">
        <v>529.66</v>
      </c>
      <c r="AF169" s="1">
        <v>132560.98000000001</v>
      </c>
      <c r="AG169">
        <v>221</v>
      </c>
      <c r="AH169" s="1">
        <v>29656</v>
      </c>
      <c r="AI169" s="1">
        <v>48439</v>
      </c>
      <c r="AJ169">
        <v>52.55</v>
      </c>
      <c r="AK169">
        <v>32.229999999999997</v>
      </c>
      <c r="AL169">
        <v>33.479999999999997</v>
      </c>
      <c r="AM169">
        <v>4.5999999999999996</v>
      </c>
      <c r="AN169">
        <v>971.05</v>
      </c>
      <c r="AO169">
        <v>1.1847000000000001</v>
      </c>
      <c r="AP169" s="1">
        <v>1232.48</v>
      </c>
      <c r="AQ169" s="1">
        <v>2282.88</v>
      </c>
      <c r="AR169" s="1">
        <v>5837.42</v>
      </c>
      <c r="AS169">
        <v>772.88</v>
      </c>
      <c r="AT169">
        <v>217.09</v>
      </c>
      <c r="AU169" s="1">
        <v>10342.74</v>
      </c>
      <c r="AV169" s="1">
        <v>6160.15</v>
      </c>
      <c r="AW169">
        <v>0.47210000000000002</v>
      </c>
      <c r="AX169" s="1">
        <v>5307.16</v>
      </c>
      <c r="AY169">
        <v>0.40670000000000001</v>
      </c>
      <c r="AZ169">
        <v>497.96</v>
      </c>
      <c r="BA169">
        <v>3.8199999999999998E-2</v>
      </c>
      <c r="BB169" s="1">
        <v>1083.0899999999999</v>
      </c>
      <c r="BC169">
        <v>8.3000000000000004E-2</v>
      </c>
      <c r="BD169" s="1">
        <v>13048.35</v>
      </c>
      <c r="BE169" s="1">
        <v>3784.82</v>
      </c>
      <c r="BF169">
        <v>1.0569</v>
      </c>
      <c r="BG169">
        <v>0.53769999999999996</v>
      </c>
      <c r="BH169">
        <v>0.20930000000000001</v>
      </c>
      <c r="BI169">
        <v>0.2104</v>
      </c>
      <c r="BJ169">
        <v>3.4299999999999997E-2</v>
      </c>
      <c r="BK169">
        <v>8.3000000000000001E-3</v>
      </c>
    </row>
    <row r="170" spans="1:63" x14ac:dyDescent="0.25">
      <c r="A170" t="s">
        <v>171</v>
      </c>
      <c r="B170">
        <v>46102</v>
      </c>
      <c r="C170">
        <v>35</v>
      </c>
      <c r="D170">
        <v>280.10000000000002</v>
      </c>
      <c r="E170" s="1">
        <v>9803.59</v>
      </c>
      <c r="F170" s="1">
        <v>9214.73</v>
      </c>
      <c r="G170">
        <v>5.74E-2</v>
      </c>
      <c r="H170">
        <v>5.0000000000000001E-4</v>
      </c>
      <c r="I170">
        <v>0.20480000000000001</v>
      </c>
      <c r="J170">
        <v>1.2999999999999999E-3</v>
      </c>
      <c r="K170">
        <v>0.12330000000000001</v>
      </c>
      <c r="L170">
        <v>0.55369999999999997</v>
      </c>
      <c r="M170">
        <v>5.8999999999999997E-2</v>
      </c>
      <c r="N170">
        <v>0.42120000000000002</v>
      </c>
      <c r="O170">
        <v>8.6599999999999996E-2</v>
      </c>
      <c r="P170">
        <v>0.15010000000000001</v>
      </c>
      <c r="Q170" s="1">
        <v>61500.480000000003</v>
      </c>
      <c r="R170">
        <v>0.21149999999999999</v>
      </c>
      <c r="S170">
        <v>0.19</v>
      </c>
      <c r="T170">
        <v>0.59860000000000002</v>
      </c>
      <c r="U170">
        <v>52</v>
      </c>
      <c r="V170" s="1">
        <v>82019.350000000006</v>
      </c>
      <c r="W170">
        <v>178.77</v>
      </c>
      <c r="X170" s="1">
        <v>153288.35</v>
      </c>
      <c r="Y170">
        <v>0.68799999999999994</v>
      </c>
      <c r="Z170">
        <v>0.27060000000000001</v>
      </c>
      <c r="AA170">
        <v>4.1300000000000003E-2</v>
      </c>
      <c r="AB170">
        <v>0.312</v>
      </c>
      <c r="AC170">
        <v>153.29</v>
      </c>
      <c r="AD170" s="1">
        <v>5724.56</v>
      </c>
      <c r="AE170">
        <v>549.72</v>
      </c>
      <c r="AF170" s="1">
        <v>151193.59</v>
      </c>
      <c r="AG170">
        <v>317</v>
      </c>
      <c r="AH170" s="1">
        <v>37912</v>
      </c>
      <c r="AI170" s="1">
        <v>59065</v>
      </c>
      <c r="AJ170">
        <v>62.23</v>
      </c>
      <c r="AK170">
        <v>35.07</v>
      </c>
      <c r="AL170">
        <v>39.340000000000003</v>
      </c>
      <c r="AM170">
        <v>6.79</v>
      </c>
      <c r="AN170">
        <v>0</v>
      </c>
      <c r="AO170">
        <v>0.76439999999999997</v>
      </c>
      <c r="AP170" s="1">
        <v>1299.25</v>
      </c>
      <c r="AQ170" s="1">
        <v>1817.17</v>
      </c>
      <c r="AR170" s="1">
        <v>6143.73</v>
      </c>
      <c r="AS170">
        <v>486.34</v>
      </c>
      <c r="AT170">
        <v>319.58</v>
      </c>
      <c r="AU170" s="1">
        <v>10066.07</v>
      </c>
      <c r="AV170" s="1">
        <v>4352.12</v>
      </c>
      <c r="AW170">
        <v>0.3805</v>
      </c>
      <c r="AX170" s="1">
        <v>5232.83</v>
      </c>
      <c r="AY170">
        <v>0.45750000000000002</v>
      </c>
      <c r="AZ170" s="1">
        <v>1106.99</v>
      </c>
      <c r="BA170">
        <v>9.6799999999999997E-2</v>
      </c>
      <c r="BB170">
        <v>745.59</v>
      </c>
      <c r="BC170">
        <v>6.5199999999999994E-2</v>
      </c>
      <c r="BD170" s="1">
        <v>11437.53</v>
      </c>
      <c r="BE170" s="1">
        <v>3441.47</v>
      </c>
      <c r="BF170">
        <v>0.76319999999999999</v>
      </c>
      <c r="BG170">
        <v>0.59689999999999999</v>
      </c>
      <c r="BH170">
        <v>0.19270000000000001</v>
      </c>
      <c r="BI170">
        <v>0.16950000000000001</v>
      </c>
      <c r="BJ170">
        <v>3.2899999999999999E-2</v>
      </c>
      <c r="BK170">
        <v>8.0000000000000002E-3</v>
      </c>
    </row>
    <row r="171" spans="1:63" x14ac:dyDescent="0.25">
      <c r="A171" t="s">
        <v>172</v>
      </c>
      <c r="B171">
        <v>47621</v>
      </c>
      <c r="C171">
        <v>60</v>
      </c>
      <c r="D171">
        <v>15.27</v>
      </c>
      <c r="E171">
        <v>916.26</v>
      </c>
      <c r="F171">
        <v>901.3</v>
      </c>
      <c r="G171">
        <v>2.2000000000000001E-3</v>
      </c>
      <c r="H171">
        <v>0</v>
      </c>
      <c r="I171">
        <v>3.5999999999999999E-3</v>
      </c>
      <c r="J171">
        <v>2.7000000000000001E-3</v>
      </c>
      <c r="K171">
        <v>1.32E-2</v>
      </c>
      <c r="L171">
        <v>0.95489999999999997</v>
      </c>
      <c r="M171">
        <v>2.3400000000000001E-2</v>
      </c>
      <c r="N171">
        <v>0.34710000000000002</v>
      </c>
      <c r="O171">
        <v>1.1000000000000001E-3</v>
      </c>
      <c r="P171">
        <v>0.13370000000000001</v>
      </c>
      <c r="Q171" s="1">
        <v>52024.13</v>
      </c>
      <c r="R171">
        <v>0.34920000000000001</v>
      </c>
      <c r="S171">
        <v>0.1111</v>
      </c>
      <c r="T171">
        <v>0.53969999999999996</v>
      </c>
      <c r="U171">
        <v>12.34</v>
      </c>
      <c r="V171" s="1">
        <v>52265.03</v>
      </c>
      <c r="W171">
        <v>71.87</v>
      </c>
      <c r="X171" s="1">
        <v>101245.92</v>
      </c>
      <c r="Y171">
        <v>0.90849999999999997</v>
      </c>
      <c r="Z171">
        <v>6.1400000000000003E-2</v>
      </c>
      <c r="AA171">
        <v>3.0200000000000001E-2</v>
      </c>
      <c r="AB171">
        <v>9.1499999999999998E-2</v>
      </c>
      <c r="AC171">
        <v>101.25</v>
      </c>
      <c r="AD171" s="1">
        <v>2268.87</v>
      </c>
      <c r="AE171">
        <v>300.14</v>
      </c>
      <c r="AF171" s="1">
        <v>94932.42</v>
      </c>
      <c r="AG171">
        <v>87</v>
      </c>
      <c r="AH171" s="1">
        <v>33447</v>
      </c>
      <c r="AI171" s="1">
        <v>46831</v>
      </c>
      <c r="AJ171">
        <v>29.2</v>
      </c>
      <c r="AK171">
        <v>22.07</v>
      </c>
      <c r="AL171">
        <v>24.05</v>
      </c>
      <c r="AM171">
        <v>4.2</v>
      </c>
      <c r="AN171">
        <v>0</v>
      </c>
      <c r="AO171">
        <v>0.84440000000000004</v>
      </c>
      <c r="AP171" s="1">
        <v>1953.24</v>
      </c>
      <c r="AQ171" s="1">
        <v>2139.17</v>
      </c>
      <c r="AR171" s="1">
        <v>6323.4</v>
      </c>
      <c r="AS171">
        <v>672.17</v>
      </c>
      <c r="AT171">
        <v>189.79</v>
      </c>
      <c r="AU171" s="1">
        <v>11277.76</v>
      </c>
      <c r="AV171" s="1">
        <v>9503.5</v>
      </c>
      <c r="AW171">
        <v>0.70169999999999999</v>
      </c>
      <c r="AX171" s="1">
        <v>1845.33</v>
      </c>
      <c r="AY171">
        <v>0.1363</v>
      </c>
      <c r="AZ171" s="1">
        <v>1496.05</v>
      </c>
      <c r="BA171">
        <v>0.1105</v>
      </c>
      <c r="BB171">
        <v>698.8</v>
      </c>
      <c r="BC171">
        <v>5.16E-2</v>
      </c>
      <c r="BD171" s="1">
        <v>13543.68</v>
      </c>
      <c r="BE171" s="1">
        <v>9015.82</v>
      </c>
      <c r="BF171">
        <v>4.0180999999999996</v>
      </c>
      <c r="BG171">
        <v>0.50339999999999996</v>
      </c>
      <c r="BH171">
        <v>0.22450000000000001</v>
      </c>
      <c r="BI171">
        <v>0.21390000000000001</v>
      </c>
      <c r="BJ171">
        <v>4.4999999999999998E-2</v>
      </c>
      <c r="BK171">
        <v>1.32E-2</v>
      </c>
    </row>
    <row r="172" spans="1:63" x14ac:dyDescent="0.25">
      <c r="A172" t="s">
        <v>173</v>
      </c>
      <c r="B172">
        <v>46870</v>
      </c>
      <c r="C172">
        <v>101</v>
      </c>
      <c r="D172">
        <v>18.27</v>
      </c>
      <c r="E172" s="1">
        <v>1845.12</v>
      </c>
      <c r="F172" s="1">
        <v>1901.88</v>
      </c>
      <c r="G172">
        <v>8.9999999999999998E-4</v>
      </c>
      <c r="H172">
        <v>0</v>
      </c>
      <c r="I172">
        <v>1.3899999999999999E-2</v>
      </c>
      <c r="J172">
        <v>0</v>
      </c>
      <c r="K172">
        <v>1.37E-2</v>
      </c>
      <c r="L172">
        <v>0.95</v>
      </c>
      <c r="M172">
        <v>2.1499999999999998E-2</v>
      </c>
      <c r="N172">
        <v>0.34739999999999999</v>
      </c>
      <c r="O172">
        <v>0</v>
      </c>
      <c r="P172">
        <v>0.1492</v>
      </c>
      <c r="Q172" s="1">
        <v>63900.55</v>
      </c>
      <c r="R172">
        <v>0.17050000000000001</v>
      </c>
      <c r="S172">
        <v>0.1628</v>
      </c>
      <c r="T172">
        <v>0.66669999999999996</v>
      </c>
      <c r="U172">
        <v>13.5</v>
      </c>
      <c r="V172" s="1">
        <v>87394.07</v>
      </c>
      <c r="W172">
        <v>133.88999999999999</v>
      </c>
      <c r="X172" s="1">
        <v>141934.79999999999</v>
      </c>
      <c r="Y172">
        <v>0.84399999999999997</v>
      </c>
      <c r="Z172">
        <v>3.9399999999999998E-2</v>
      </c>
      <c r="AA172">
        <v>0.1166</v>
      </c>
      <c r="AB172">
        <v>0.156</v>
      </c>
      <c r="AC172">
        <v>141.93</v>
      </c>
      <c r="AD172" s="1">
        <v>3448.45</v>
      </c>
      <c r="AE172">
        <v>384.7</v>
      </c>
      <c r="AF172" s="1">
        <v>133648.09</v>
      </c>
      <c r="AG172">
        <v>227</v>
      </c>
      <c r="AH172" s="1">
        <v>36635</v>
      </c>
      <c r="AI172" s="1">
        <v>55927</v>
      </c>
      <c r="AJ172">
        <v>41.4</v>
      </c>
      <c r="AK172">
        <v>21.98</v>
      </c>
      <c r="AL172">
        <v>23.3</v>
      </c>
      <c r="AM172">
        <v>4.8</v>
      </c>
      <c r="AN172" s="1">
        <v>2371.5300000000002</v>
      </c>
      <c r="AO172">
        <v>1.6767000000000001</v>
      </c>
      <c r="AP172" s="1">
        <v>1382.64</v>
      </c>
      <c r="AQ172" s="1">
        <v>2131.36</v>
      </c>
      <c r="AR172" s="1">
        <v>6498.01</v>
      </c>
      <c r="AS172">
        <v>729.95</v>
      </c>
      <c r="AT172">
        <v>401.41</v>
      </c>
      <c r="AU172" s="1">
        <v>11143.34</v>
      </c>
      <c r="AV172" s="1">
        <v>5539.4</v>
      </c>
      <c r="AW172">
        <v>0.42249999999999999</v>
      </c>
      <c r="AX172" s="1">
        <v>5277.15</v>
      </c>
      <c r="AY172">
        <v>0.40250000000000002</v>
      </c>
      <c r="AZ172" s="1">
        <v>1658.26</v>
      </c>
      <c r="BA172">
        <v>0.1265</v>
      </c>
      <c r="BB172">
        <v>637.49</v>
      </c>
      <c r="BC172">
        <v>4.8599999999999997E-2</v>
      </c>
      <c r="BD172" s="1">
        <v>13112.3</v>
      </c>
      <c r="BE172" s="1">
        <v>5650.04</v>
      </c>
      <c r="BF172">
        <v>2.0356999999999998</v>
      </c>
      <c r="BG172">
        <v>0.52</v>
      </c>
      <c r="BH172">
        <v>0.25040000000000001</v>
      </c>
      <c r="BI172">
        <v>0.18959999999999999</v>
      </c>
      <c r="BJ172">
        <v>2.7199999999999998E-2</v>
      </c>
      <c r="BK172">
        <v>1.2800000000000001E-2</v>
      </c>
    </row>
    <row r="173" spans="1:63" x14ac:dyDescent="0.25">
      <c r="A173" t="s">
        <v>174</v>
      </c>
      <c r="B173">
        <v>47936</v>
      </c>
      <c r="C173">
        <v>37</v>
      </c>
      <c r="D173">
        <v>43.12</v>
      </c>
      <c r="E173" s="1">
        <v>1595.51</v>
      </c>
      <c r="F173" s="1">
        <v>1561.73</v>
      </c>
      <c r="G173">
        <v>8.3999999999999995E-3</v>
      </c>
      <c r="H173">
        <v>0</v>
      </c>
      <c r="I173">
        <v>7.7000000000000002E-3</v>
      </c>
      <c r="J173">
        <v>0</v>
      </c>
      <c r="K173">
        <v>3.5000000000000001E-3</v>
      </c>
      <c r="L173">
        <v>0.95830000000000004</v>
      </c>
      <c r="M173">
        <v>2.1999999999999999E-2</v>
      </c>
      <c r="N173">
        <v>0.4279</v>
      </c>
      <c r="O173">
        <v>8.9999999999999998E-4</v>
      </c>
      <c r="P173">
        <v>0.1447</v>
      </c>
      <c r="Q173" s="1">
        <v>56154.85</v>
      </c>
      <c r="R173">
        <v>0.1489</v>
      </c>
      <c r="S173">
        <v>0.35110000000000002</v>
      </c>
      <c r="T173">
        <v>0.5</v>
      </c>
      <c r="U173">
        <v>9</v>
      </c>
      <c r="V173" s="1">
        <v>74801.89</v>
      </c>
      <c r="W173">
        <v>169.53</v>
      </c>
      <c r="X173" s="1">
        <v>137466.18</v>
      </c>
      <c r="Y173">
        <v>0.89290000000000003</v>
      </c>
      <c r="Z173">
        <v>7.0199999999999999E-2</v>
      </c>
      <c r="AA173">
        <v>3.6900000000000002E-2</v>
      </c>
      <c r="AB173">
        <v>0.1071</v>
      </c>
      <c r="AC173">
        <v>137.47</v>
      </c>
      <c r="AD173" s="1">
        <v>3028.79</v>
      </c>
      <c r="AE173">
        <v>418.06</v>
      </c>
      <c r="AF173" s="1">
        <v>134411.85999999999</v>
      </c>
      <c r="AG173">
        <v>237</v>
      </c>
      <c r="AH173" s="1">
        <v>34896</v>
      </c>
      <c r="AI173" s="1">
        <v>57776</v>
      </c>
      <c r="AJ173">
        <v>22.4</v>
      </c>
      <c r="AK173">
        <v>22.02</v>
      </c>
      <c r="AL173">
        <v>22.02</v>
      </c>
      <c r="AM173">
        <v>4.4000000000000004</v>
      </c>
      <c r="AN173">
        <v>0</v>
      </c>
      <c r="AO173">
        <v>0.72389999999999999</v>
      </c>
      <c r="AP173" s="1">
        <v>1052.8</v>
      </c>
      <c r="AQ173" s="1">
        <v>2155.88</v>
      </c>
      <c r="AR173" s="1">
        <v>5604.65</v>
      </c>
      <c r="AS173">
        <v>397.78</v>
      </c>
      <c r="AT173">
        <v>236.42</v>
      </c>
      <c r="AU173" s="1">
        <v>9447.5300000000007</v>
      </c>
      <c r="AV173" s="1">
        <v>6044.28</v>
      </c>
      <c r="AW173">
        <v>0.59350000000000003</v>
      </c>
      <c r="AX173" s="1">
        <v>2549.63</v>
      </c>
      <c r="AY173">
        <v>0.25030000000000002</v>
      </c>
      <c r="AZ173">
        <v>844.94</v>
      </c>
      <c r="BA173">
        <v>8.3000000000000004E-2</v>
      </c>
      <c r="BB173">
        <v>745.93</v>
      </c>
      <c r="BC173">
        <v>7.3200000000000001E-2</v>
      </c>
      <c r="BD173" s="1">
        <v>10184.77</v>
      </c>
      <c r="BE173" s="1">
        <v>5466.45</v>
      </c>
      <c r="BF173">
        <v>1.5041</v>
      </c>
      <c r="BG173">
        <v>0.54949999999999999</v>
      </c>
      <c r="BH173">
        <v>0.2185</v>
      </c>
      <c r="BI173">
        <v>0.16930000000000001</v>
      </c>
      <c r="BJ173">
        <v>4.4999999999999998E-2</v>
      </c>
      <c r="BK173">
        <v>1.77E-2</v>
      </c>
    </row>
    <row r="174" spans="1:63" x14ac:dyDescent="0.25">
      <c r="A174" t="s">
        <v>175</v>
      </c>
      <c r="B174">
        <v>49775</v>
      </c>
      <c r="C174">
        <v>56</v>
      </c>
      <c r="D174">
        <v>6.39</v>
      </c>
      <c r="E174">
        <v>357.98</v>
      </c>
      <c r="F174">
        <v>573.16999999999996</v>
      </c>
      <c r="G174">
        <v>0</v>
      </c>
      <c r="H174">
        <v>0</v>
      </c>
      <c r="I174">
        <v>0</v>
      </c>
      <c r="J174">
        <v>0</v>
      </c>
      <c r="K174">
        <v>3.5000000000000001E-3</v>
      </c>
      <c r="L174">
        <v>0.98629999999999995</v>
      </c>
      <c r="M174">
        <v>1.03E-2</v>
      </c>
      <c r="N174">
        <v>0.24310000000000001</v>
      </c>
      <c r="O174">
        <v>0</v>
      </c>
      <c r="P174">
        <v>0.1201</v>
      </c>
      <c r="Q174" s="1">
        <v>54150.47</v>
      </c>
      <c r="R174">
        <v>9.0899999999999995E-2</v>
      </c>
      <c r="S174">
        <v>0.36359999999999998</v>
      </c>
      <c r="T174">
        <v>0.54549999999999998</v>
      </c>
      <c r="U174">
        <v>6.25</v>
      </c>
      <c r="V174" s="1">
        <v>70908.86</v>
      </c>
      <c r="W174">
        <v>52.71</v>
      </c>
      <c r="X174" s="1">
        <v>181540.48000000001</v>
      </c>
      <c r="Y174">
        <v>0.89649999999999996</v>
      </c>
      <c r="Z174">
        <v>1.12E-2</v>
      </c>
      <c r="AA174">
        <v>9.2299999999999993E-2</v>
      </c>
      <c r="AB174">
        <v>0.10349999999999999</v>
      </c>
      <c r="AC174">
        <v>181.54</v>
      </c>
      <c r="AD174" s="1">
        <v>4825.4799999999996</v>
      </c>
      <c r="AE174">
        <v>621.03</v>
      </c>
      <c r="AF174" s="1">
        <v>113207.67</v>
      </c>
      <c r="AG174">
        <v>142</v>
      </c>
      <c r="AH174" s="1">
        <v>32078</v>
      </c>
      <c r="AI174" s="1">
        <v>50386</v>
      </c>
      <c r="AJ174">
        <v>30.61</v>
      </c>
      <c r="AK174">
        <v>26.18</v>
      </c>
      <c r="AL174">
        <v>25.76</v>
      </c>
      <c r="AM174">
        <v>6.6</v>
      </c>
      <c r="AN174" s="1">
        <v>1039.53</v>
      </c>
      <c r="AO174">
        <v>1.86</v>
      </c>
      <c r="AP174" s="1">
        <v>1806.24</v>
      </c>
      <c r="AQ174" s="1">
        <v>2651.7</v>
      </c>
      <c r="AR174" s="1">
        <v>5630.99</v>
      </c>
      <c r="AS174">
        <v>641.85</v>
      </c>
      <c r="AT174">
        <v>297.85000000000002</v>
      </c>
      <c r="AU174" s="1">
        <v>11028.61</v>
      </c>
      <c r="AV174" s="1">
        <v>4951.58</v>
      </c>
      <c r="AW174">
        <v>0.40639999999999998</v>
      </c>
      <c r="AX174" s="1">
        <v>3162.9</v>
      </c>
      <c r="AY174">
        <v>0.2596</v>
      </c>
      <c r="AZ174" s="1">
        <v>3508.23</v>
      </c>
      <c r="BA174">
        <v>0.28799999999999998</v>
      </c>
      <c r="BB174">
        <v>560.72</v>
      </c>
      <c r="BC174">
        <v>4.5999999999999999E-2</v>
      </c>
      <c r="BD174" s="1">
        <v>12183.43</v>
      </c>
      <c r="BE174" s="1">
        <v>11767.14</v>
      </c>
      <c r="BF174">
        <v>4.1783999999999999</v>
      </c>
      <c r="BG174">
        <v>0.55840000000000001</v>
      </c>
      <c r="BH174">
        <v>0.2258</v>
      </c>
      <c r="BI174">
        <v>0.1681</v>
      </c>
      <c r="BJ174">
        <v>3.39E-2</v>
      </c>
      <c r="BK174">
        <v>1.38E-2</v>
      </c>
    </row>
    <row r="175" spans="1:63" x14ac:dyDescent="0.25">
      <c r="A175" t="s">
        <v>176</v>
      </c>
      <c r="B175">
        <v>49841</v>
      </c>
      <c r="C175">
        <v>65</v>
      </c>
      <c r="D175">
        <v>24.68</v>
      </c>
      <c r="E175" s="1">
        <v>1604.52</v>
      </c>
      <c r="F175" s="1">
        <v>1462.37</v>
      </c>
      <c r="G175">
        <v>4.1000000000000003E-3</v>
      </c>
      <c r="H175">
        <v>0</v>
      </c>
      <c r="I175">
        <v>4.7999999999999996E-3</v>
      </c>
      <c r="J175">
        <v>0</v>
      </c>
      <c r="K175">
        <v>2.3199999999999998E-2</v>
      </c>
      <c r="L175">
        <v>0.94089999999999996</v>
      </c>
      <c r="M175">
        <v>2.7099999999999999E-2</v>
      </c>
      <c r="N175">
        <v>0.42870000000000003</v>
      </c>
      <c r="O175">
        <v>6.1000000000000004E-3</v>
      </c>
      <c r="P175">
        <v>0.14219999999999999</v>
      </c>
      <c r="Q175" s="1">
        <v>50289.87</v>
      </c>
      <c r="R175">
        <v>0.28570000000000001</v>
      </c>
      <c r="S175">
        <v>0.219</v>
      </c>
      <c r="T175">
        <v>0.49519999999999997</v>
      </c>
      <c r="U175">
        <v>13</v>
      </c>
      <c r="V175" s="1">
        <v>82651.69</v>
      </c>
      <c r="W175">
        <v>117.38</v>
      </c>
      <c r="X175" s="1">
        <v>170155.11</v>
      </c>
      <c r="Y175">
        <v>0.68600000000000005</v>
      </c>
      <c r="Z175">
        <v>0.12859999999999999</v>
      </c>
      <c r="AA175">
        <v>0.18540000000000001</v>
      </c>
      <c r="AB175">
        <v>0.314</v>
      </c>
      <c r="AC175">
        <v>170.16</v>
      </c>
      <c r="AD175" s="1">
        <v>5313.2</v>
      </c>
      <c r="AE175">
        <v>570.26</v>
      </c>
      <c r="AF175" s="1">
        <v>127890.99</v>
      </c>
      <c r="AG175">
        <v>199</v>
      </c>
      <c r="AH175" s="1">
        <v>31701</v>
      </c>
      <c r="AI175" s="1">
        <v>47288</v>
      </c>
      <c r="AJ175">
        <v>43.2</v>
      </c>
      <c r="AK175">
        <v>28.5</v>
      </c>
      <c r="AL175">
        <v>28.5</v>
      </c>
      <c r="AM175">
        <v>4.5999999999999996</v>
      </c>
      <c r="AN175">
        <v>0</v>
      </c>
      <c r="AO175">
        <v>0.83840000000000003</v>
      </c>
      <c r="AP175" s="1">
        <v>1583.94</v>
      </c>
      <c r="AQ175" s="1">
        <v>2015.39</v>
      </c>
      <c r="AR175" s="1">
        <v>5387.97</v>
      </c>
      <c r="AS175">
        <v>966</v>
      </c>
      <c r="AT175">
        <v>151.33000000000001</v>
      </c>
      <c r="AU175" s="1">
        <v>10104.620000000001</v>
      </c>
      <c r="AV175" s="1">
        <v>6717.28</v>
      </c>
      <c r="AW175">
        <v>0.4945</v>
      </c>
      <c r="AX175" s="1">
        <v>4966.8599999999997</v>
      </c>
      <c r="AY175">
        <v>0.36559999999999998</v>
      </c>
      <c r="AZ175" s="1">
        <v>1205.2</v>
      </c>
      <c r="BA175">
        <v>8.8700000000000001E-2</v>
      </c>
      <c r="BB175">
        <v>695.01</v>
      </c>
      <c r="BC175">
        <v>5.1200000000000002E-2</v>
      </c>
      <c r="BD175" s="1">
        <v>13584.34</v>
      </c>
      <c r="BE175" s="1">
        <v>5369.75</v>
      </c>
      <c r="BF175">
        <v>1.6276999999999999</v>
      </c>
      <c r="BG175">
        <v>0.50780000000000003</v>
      </c>
      <c r="BH175">
        <v>0.23680000000000001</v>
      </c>
      <c r="BI175">
        <v>0.19489999999999999</v>
      </c>
      <c r="BJ175">
        <v>4.0500000000000001E-2</v>
      </c>
      <c r="BK175">
        <v>0.02</v>
      </c>
    </row>
    <row r="176" spans="1:63" x14ac:dyDescent="0.25">
      <c r="A176" t="s">
        <v>177</v>
      </c>
      <c r="B176">
        <v>45369</v>
      </c>
      <c r="C176">
        <v>2</v>
      </c>
      <c r="D176">
        <v>197.83</v>
      </c>
      <c r="E176">
        <v>395.66</v>
      </c>
      <c r="F176">
        <v>684.94</v>
      </c>
      <c r="G176">
        <v>1.1999999999999999E-3</v>
      </c>
      <c r="H176">
        <v>0</v>
      </c>
      <c r="I176">
        <v>2.7300000000000001E-2</v>
      </c>
      <c r="J176">
        <v>4.4000000000000003E-3</v>
      </c>
      <c r="K176">
        <v>0.1113</v>
      </c>
      <c r="L176">
        <v>0.77859999999999996</v>
      </c>
      <c r="M176">
        <v>7.7299999999999994E-2</v>
      </c>
      <c r="N176">
        <v>0.43</v>
      </c>
      <c r="O176">
        <v>2.4899999999999999E-2</v>
      </c>
      <c r="P176">
        <v>0.13089999999999999</v>
      </c>
      <c r="Q176" s="1">
        <v>57768.25</v>
      </c>
      <c r="R176">
        <v>0.31909999999999999</v>
      </c>
      <c r="S176">
        <v>0.23400000000000001</v>
      </c>
      <c r="T176">
        <v>0.44679999999999997</v>
      </c>
      <c r="U176">
        <v>6.15</v>
      </c>
      <c r="V176" s="1">
        <v>79514.63</v>
      </c>
      <c r="W176">
        <v>62.64</v>
      </c>
      <c r="X176" s="1">
        <v>148040.44</v>
      </c>
      <c r="Y176">
        <v>0.73950000000000005</v>
      </c>
      <c r="Z176">
        <v>0.18720000000000001</v>
      </c>
      <c r="AA176">
        <v>7.3200000000000001E-2</v>
      </c>
      <c r="AB176">
        <v>0.26050000000000001</v>
      </c>
      <c r="AC176">
        <v>148.04</v>
      </c>
      <c r="AD176" s="1">
        <v>8010.48</v>
      </c>
      <c r="AE176">
        <v>880.18</v>
      </c>
      <c r="AF176" s="1">
        <v>72516.45</v>
      </c>
      <c r="AG176">
        <v>41</v>
      </c>
      <c r="AH176" s="1">
        <v>30916</v>
      </c>
      <c r="AI176" s="1">
        <v>41599</v>
      </c>
      <c r="AJ176">
        <v>89.62</v>
      </c>
      <c r="AK176">
        <v>48.7</v>
      </c>
      <c r="AL176">
        <v>61.59</v>
      </c>
      <c r="AM176">
        <v>5.24</v>
      </c>
      <c r="AN176">
        <v>0</v>
      </c>
      <c r="AO176">
        <v>1.6026</v>
      </c>
      <c r="AP176" s="1">
        <v>1961.26</v>
      </c>
      <c r="AQ176" s="1">
        <v>1126.8399999999999</v>
      </c>
      <c r="AR176" s="1">
        <v>7411.1</v>
      </c>
      <c r="AS176">
        <v>336.91</v>
      </c>
      <c r="AT176">
        <v>202.63</v>
      </c>
      <c r="AU176" s="1">
        <v>11038.69</v>
      </c>
      <c r="AV176" s="1">
        <v>3932.97</v>
      </c>
      <c r="AW176">
        <v>0.34</v>
      </c>
      <c r="AX176" s="1">
        <v>3931.98</v>
      </c>
      <c r="AY176">
        <v>0.34</v>
      </c>
      <c r="AZ176" s="1">
        <v>3222.61</v>
      </c>
      <c r="BA176">
        <v>0.27860000000000001</v>
      </c>
      <c r="BB176">
        <v>478.73</v>
      </c>
      <c r="BC176">
        <v>4.1399999999999999E-2</v>
      </c>
      <c r="BD176" s="1">
        <v>11566.29</v>
      </c>
      <c r="BE176" s="1">
        <v>10787.17</v>
      </c>
      <c r="BF176">
        <v>3.6787000000000001</v>
      </c>
      <c r="BG176">
        <v>0.52259999999999995</v>
      </c>
      <c r="BH176">
        <v>0.23580000000000001</v>
      </c>
      <c r="BI176">
        <v>0.1835</v>
      </c>
      <c r="BJ176">
        <v>4.2599999999999999E-2</v>
      </c>
      <c r="BK176">
        <v>1.55E-2</v>
      </c>
    </row>
    <row r="177" spans="1:63" x14ac:dyDescent="0.25">
      <c r="A177" t="s">
        <v>178</v>
      </c>
      <c r="B177">
        <v>43976</v>
      </c>
      <c r="C177">
        <v>4</v>
      </c>
      <c r="D177">
        <v>430.02</v>
      </c>
      <c r="E177" s="1">
        <v>1720.06</v>
      </c>
      <c r="F177" s="1">
        <v>1653.24</v>
      </c>
      <c r="G177">
        <v>2.07E-2</v>
      </c>
      <c r="H177">
        <v>0</v>
      </c>
      <c r="I177">
        <v>4.5499999999999999E-2</v>
      </c>
      <c r="J177">
        <v>5.9999999999999995E-4</v>
      </c>
      <c r="K177">
        <v>5.74E-2</v>
      </c>
      <c r="L177">
        <v>0.84350000000000003</v>
      </c>
      <c r="M177">
        <v>3.2399999999999998E-2</v>
      </c>
      <c r="N177">
        <v>0.2341</v>
      </c>
      <c r="O177">
        <v>1.7100000000000001E-2</v>
      </c>
      <c r="P177">
        <v>0.14530000000000001</v>
      </c>
      <c r="Q177" s="1">
        <v>75313.119999999995</v>
      </c>
      <c r="R177">
        <v>0.1532</v>
      </c>
      <c r="S177">
        <v>0.2581</v>
      </c>
      <c r="T177">
        <v>0.5887</v>
      </c>
      <c r="U177">
        <v>11.04</v>
      </c>
      <c r="V177" s="1">
        <v>106409.60000000001</v>
      </c>
      <c r="W177">
        <v>151.54</v>
      </c>
      <c r="X177" s="1">
        <v>237221.02</v>
      </c>
      <c r="Y177">
        <v>0.87570000000000003</v>
      </c>
      <c r="Z177">
        <v>0.1105</v>
      </c>
      <c r="AA177">
        <v>1.38E-2</v>
      </c>
      <c r="AB177">
        <v>0.12429999999999999</v>
      </c>
      <c r="AC177">
        <v>237.22</v>
      </c>
      <c r="AD177" s="1">
        <v>11407</v>
      </c>
      <c r="AE177" s="1">
        <v>1554.52</v>
      </c>
      <c r="AF177" s="1">
        <v>212075.9</v>
      </c>
      <c r="AG177">
        <v>511</v>
      </c>
      <c r="AH177" s="1">
        <v>42014</v>
      </c>
      <c r="AI177" s="1">
        <v>65401</v>
      </c>
      <c r="AJ177">
        <v>92.77</v>
      </c>
      <c r="AK177">
        <v>46.33</v>
      </c>
      <c r="AL177">
        <v>56.42</v>
      </c>
      <c r="AM177">
        <v>4.57</v>
      </c>
      <c r="AN177">
        <v>0</v>
      </c>
      <c r="AO177">
        <v>0.98419999999999996</v>
      </c>
      <c r="AP177" s="1">
        <v>2318.29</v>
      </c>
      <c r="AQ177" s="1">
        <v>1657.48</v>
      </c>
      <c r="AR177" s="1">
        <v>8254.74</v>
      </c>
      <c r="AS177">
        <v>881.49</v>
      </c>
      <c r="AT177">
        <v>370.25</v>
      </c>
      <c r="AU177" s="1">
        <v>13482.23</v>
      </c>
      <c r="AV177" s="1">
        <v>3140.48</v>
      </c>
      <c r="AW177">
        <v>0.22339999999999999</v>
      </c>
      <c r="AX177" s="1">
        <v>9519.83</v>
      </c>
      <c r="AY177">
        <v>0.67730000000000001</v>
      </c>
      <c r="AZ177">
        <v>758.66</v>
      </c>
      <c r="BA177">
        <v>5.3999999999999999E-2</v>
      </c>
      <c r="BB177">
        <v>635.58000000000004</v>
      </c>
      <c r="BC177">
        <v>4.5199999999999997E-2</v>
      </c>
      <c r="BD177" s="1">
        <v>14054.55</v>
      </c>
      <c r="BE177" s="1">
        <v>1426.43</v>
      </c>
      <c r="BF177">
        <v>0.1777</v>
      </c>
      <c r="BG177">
        <v>0.61970000000000003</v>
      </c>
      <c r="BH177">
        <v>0.23269999999999999</v>
      </c>
      <c r="BI177">
        <v>0.11070000000000001</v>
      </c>
      <c r="BJ177">
        <v>1.84E-2</v>
      </c>
      <c r="BK177">
        <v>1.8499999999999999E-2</v>
      </c>
    </row>
    <row r="178" spans="1:63" x14ac:dyDescent="0.25">
      <c r="A178" t="s">
        <v>179</v>
      </c>
      <c r="B178">
        <v>47068</v>
      </c>
      <c r="C178">
        <v>56</v>
      </c>
      <c r="D178">
        <v>6.85</v>
      </c>
      <c r="E178">
        <v>383.85</v>
      </c>
      <c r="F178">
        <v>410.36</v>
      </c>
      <c r="G178">
        <v>1.46E-2</v>
      </c>
      <c r="H178">
        <v>0</v>
      </c>
      <c r="I178">
        <v>1.2200000000000001E-2</v>
      </c>
      <c r="J178">
        <v>0</v>
      </c>
      <c r="K178">
        <v>0.1507</v>
      </c>
      <c r="L178">
        <v>0.81200000000000006</v>
      </c>
      <c r="M178">
        <v>1.0500000000000001E-2</v>
      </c>
      <c r="N178">
        <v>0.44169999999999998</v>
      </c>
      <c r="O178">
        <v>2.6800000000000001E-2</v>
      </c>
      <c r="P178">
        <v>0.1797</v>
      </c>
      <c r="Q178" s="1">
        <v>53370.27</v>
      </c>
      <c r="R178">
        <v>0.2424</v>
      </c>
      <c r="S178">
        <v>0.18179999999999999</v>
      </c>
      <c r="T178">
        <v>0.57579999999999998</v>
      </c>
      <c r="U178">
        <v>10.33</v>
      </c>
      <c r="V178" s="1">
        <v>45810.07</v>
      </c>
      <c r="W178">
        <v>36.409999999999997</v>
      </c>
      <c r="X178" s="1">
        <v>163825.74</v>
      </c>
      <c r="Y178">
        <v>0.83830000000000005</v>
      </c>
      <c r="Z178">
        <v>5.5500000000000001E-2</v>
      </c>
      <c r="AA178">
        <v>0.1062</v>
      </c>
      <c r="AB178">
        <v>0.16170000000000001</v>
      </c>
      <c r="AC178">
        <v>163.83000000000001</v>
      </c>
      <c r="AD178" s="1">
        <v>4745.4799999999996</v>
      </c>
      <c r="AE178">
        <v>529.45000000000005</v>
      </c>
      <c r="AF178" s="1">
        <v>156398.22</v>
      </c>
      <c r="AG178">
        <v>349</v>
      </c>
      <c r="AH178" s="1">
        <v>30779</v>
      </c>
      <c r="AI178" s="1">
        <v>44328</v>
      </c>
      <c r="AJ178">
        <v>51.7</v>
      </c>
      <c r="AK178">
        <v>25.38</v>
      </c>
      <c r="AL178">
        <v>39.61</v>
      </c>
      <c r="AM178">
        <v>4.5</v>
      </c>
      <c r="AN178" s="1">
        <v>1351.25</v>
      </c>
      <c r="AO178">
        <v>1.8841000000000001</v>
      </c>
      <c r="AP178" s="1">
        <v>2041.75</v>
      </c>
      <c r="AQ178" s="1">
        <v>2303.7199999999998</v>
      </c>
      <c r="AR178" s="1">
        <v>8511.81</v>
      </c>
      <c r="AS178">
        <v>880.66</v>
      </c>
      <c r="AT178">
        <v>409.3</v>
      </c>
      <c r="AU178" s="1">
        <v>14147.27</v>
      </c>
      <c r="AV178" s="1">
        <v>9379.9500000000007</v>
      </c>
      <c r="AW178">
        <v>0.5595</v>
      </c>
      <c r="AX178" s="1">
        <v>5098.3599999999997</v>
      </c>
      <c r="AY178">
        <v>0.30409999999999998</v>
      </c>
      <c r="AZ178" s="1">
        <v>1326.46</v>
      </c>
      <c r="BA178">
        <v>7.9100000000000004E-2</v>
      </c>
      <c r="BB178">
        <v>961.36</v>
      </c>
      <c r="BC178">
        <v>5.7299999999999997E-2</v>
      </c>
      <c r="BD178" s="1">
        <v>16766.13</v>
      </c>
      <c r="BE178" s="1">
        <v>8470.44</v>
      </c>
      <c r="BF178">
        <v>3.6562999999999999</v>
      </c>
      <c r="BG178">
        <v>0.5262</v>
      </c>
      <c r="BH178">
        <v>0.22750000000000001</v>
      </c>
      <c r="BI178">
        <v>0.20300000000000001</v>
      </c>
      <c r="BJ178">
        <v>3.09E-2</v>
      </c>
      <c r="BK178">
        <v>1.24E-2</v>
      </c>
    </row>
    <row r="179" spans="1:63" x14ac:dyDescent="0.25">
      <c r="A179" t="s">
        <v>180</v>
      </c>
      <c r="B179">
        <v>46045</v>
      </c>
      <c r="C179">
        <v>57</v>
      </c>
      <c r="D179">
        <v>12.52</v>
      </c>
      <c r="E179">
        <v>713.88</v>
      </c>
      <c r="F179">
        <v>786.58</v>
      </c>
      <c r="G179">
        <v>1.1000000000000001E-3</v>
      </c>
      <c r="H179">
        <v>0</v>
      </c>
      <c r="I179">
        <v>2.3999999999999998E-3</v>
      </c>
      <c r="J179">
        <v>0</v>
      </c>
      <c r="K179">
        <v>1.2699999999999999E-2</v>
      </c>
      <c r="L179">
        <v>0.96409999999999996</v>
      </c>
      <c r="M179">
        <v>1.9800000000000002E-2</v>
      </c>
      <c r="N179">
        <v>0.39929999999999999</v>
      </c>
      <c r="O179">
        <v>0</v>
      </c>
      <c r="P179">
        <v>0.16800000000000001</v>
      </c>
      <c r="Q179" s="1">
        <v>46922.6</v>
      </c>
      <c r="R179">
        <v>0.35709999999999997</v>
      </c>
      <c r="S179">
        <v>0.1071</v>
      </c>
      <c r="T179">
        <v>0.53569999999999995</v>
      </c>
      <c r="U179">
        <v>15</v>
      </c>
      <c r="V179" s="1">
        <v>34996.870000000003</v>
      </c>
      <c r="W179">
        <v>45.41</v>
      </c>
      <c r="X179" s="1">
        <v>161124.10999999999</v>
      </c>
      <c r="Y179">
        <v>0.94720000000000004</v>
      </c>
      <c r="Z179">
        <v>2.3099999999999999E-2</v>
      </c>
      <c r="AA179">
        <v>2.9700000000000001E-2</v>
      </c>
      <c r="AB179">
        <v>5.28E-2</v>
      </c>
      <c r="AC179">
        <v>161.12</v>
      </c>
      <c r="AD179" s="1">
        <v>3600.11</v>
      </c>
      <c r="AE179">
        <v>547.69000000000005</v>
      </c>
      <c r="AF179" s="1">
        <v>120846.25</v>
      </c>
      <c r="AG179">
        <v>163</v>
      </c>
      <c r="AH179" s="1">
        <v>36787</v>
      </c>
      <c r="AI179" s="1">
        <v>52896</v>
      </c>
      <c r="AJ179">
        <v>33</v>
      </c>
      <c r="AK179">
        <v>22</v>
      </c>
      <c r="AL179">
        <v>22.74</v>
      </c>
      <c r="AM179">
        <v>3.8</v>
      </c>
      <c r="AN179">
        <v>0</v>
      </c>
      <c r="AO179">
        <v>0.81940000000000002</v>
      </c>
      <c r="AP179" s="1">
        <v>1437.29</v>
      </c>
      <c r="AQ179" s="1">
        <v>2235.62</v>
      </c>
      <c r="AR179" s="1">
        <v>6259.73</v>
      </c>
      <c r="AS179">
        <v>622.99</v>
      </c>
      <c r="AT179">
        <v>415.29</v>
      </c>
      <c r="AU179" s="1">
        <v>10970.9</v>
      </c>
      <c r="AV179" s="1">
        <v>6550.48</v>
      </c>
      <c r="AW179">
        <v>0.55120000000000002</v>
      </c>
      <c r="AX179" s="1">
        <v>2680.86</v>
      </c>
      <c r="AY179">
        <v>0.22559999999999999</v>
      </c>
      <c r="AZ179" s="1">
        <v>2228.14</v>
      </c>
      <c r="BA179">
        <v>0.1875</v>
      </c>
      <c r="BB179">
        <v>425.61</v>
      </c>
      <c r="BC179">
        <v>3.5799999999999998E-2</v>
      </c>
      <c r="BD179" s="1">
        <v>11885.08</v>
      </c>
      <c r="BE179" s="1">
        <v>6693.39</v>
      </c>
      <c r="BF179">
        <v>2.1273</v>
      </c>
      <c r="BG179">
        <v>0.4904</v>
      </c>
      <c r="BH179">
        <v>0.219</v>
      </c>
      <c r="BI179">
        <v>0.13800000000000001</v>
      </c>
      <c r="BJ179">
        <v>4.4999999999999998E-2</v>
      </c>
      <c r="BK179">
        <v>0.1077</v>
      </c>
    </row>
    <row r="180" spans="1:63" x14ac:dyDescent="0.25">
      <c r="A180" t="s">
        <v>181</v>
      </c>
      <c r="B180">
        <v>45914</v>
      </c>
      <c r="C180">
        <v>207</v>
      </c>
      <c r="D180">
        <v>5.61</v>
      </c>
      <c r="E180" s="1">
        <v>1161.43</v>
      </c>
      <c r="F180" s="1">
        <v>1005.11</v>
      </c>
      <c r="G180">
        <v>2E-3</v>
      </c>
      <c r="H180">
        <v>0</v>
      </c>
      <c r="I180">
        <v>3.7900000000000003E-2</v>
      </c>
      <c r="J180">
        <v>1E-3</v>
      </c>
      <c r="K180">
        <v>3.0000000000000001E-3</v>
      </c>
      <c r="L180">
        <v>0.92149999999999999</v>
      </c>
      <c r="M180">
        <v>3.4700000000000002E-2</v>
      </c>
      <c r="N180">
        <v>0.99739999999999995</v>
      </c>
      <c r="O180">
        <v>0</v>
      </c>
      <c r="P180">
        <v>0.2319</v>
      </c>
      <c r="Q180" s="1">
        <v>51626.02</v>
      </c>
      <c r="R180">
        <v>0.4824</v>
      </c>
      <c r="S180">
        <v>8.2400000000000001E-2</v>
      </c>
      <c r="T180">
        <v>0.43530000000000002</v>
      </c>
      <c r="U180">
        <v>13.1</v>
      </c>
      <c r="V180" s="1">
        <v>69171.53</v>
      </c>
      <c r="W180">
        <v>85.26</v>
      </c>
      <c r="X180" s="1">
        <v>151499.35</v>
      </c>
      <c r="Y180">
        <v>0.76090000000000002</v>
      </c>
      <c r="Z180">
        <v>5.8900000000000001E-2</v>
      </c>
      <c r="AA180">
        <v>0.1802</v>
      </c>
      <c r="AB180">
        <v>0.23910000000000001</v>
      </c>
      <c r="AC180">
        <v>151.5</v>
      </c>
      <c r="AD180" s="1">
        <v>3521.05</v>
      </c>
      <c r="AE180">
        <v>405.12</v>
      </c>
      <c r="AF180" s="1">
        <v>140374.71</v>
      </c>
      <c r="AG180">
        <v>262</v>
      </c>
      <c r="AH180" s="1">
        <v>31337</v>
      </c>
      <c r="AI180" s="1">
        <v>49707</v>
      </c>
      <c r="AJ180">
        <v>28.8</v>
      </c>
      <c r="AK180">
        <v>22.02</v>
      </c>
      <c r="AL180">
        <v>22</v>
      </c>
      <c r="AM180">
        <v>0</v>
      </c>
      <c r="AN180">
        <v>0</v>
      </c>
      <c r="AO180">
        <v>0.89490000000000003</v>
      </c>
      <c r="AP180" s="1">
        <v>1729.65</v>
      </c>
      <c r="AQ180" s="1">
        <v>3539.81</v>
      </c>
      <c r="AR180" s="1">
        <v>8372.56</v>
      </c>
      <c r="AS180">
        <v>366.08</v>
      </c>
      <c r="AT180">
        <v>1.74</v>
      </c>
      <c r="AU180" s="1">
        <v>14009.84</v>
      </c>
      <c r="AV180" s="1">
        <v>9305.0400000000009</v>
      </c>
      <c r="AW180">
        <v>0.5897</v>
      </c>
      <c r="AX180" s="1">
        <v>3430.74</v>
      </c>
      <c r="AY180">
        <v>0.21740000000000001</v>
      </c>
      <c r="AZ180" s="1">
        <v>1340.59</v>
      </c>
      <c r="BA180">
        <v>8.5000000000000006E-2</v>
      </c>
      <c r="BB180" s="1">
        <v>1703.99</v>
      </c>
      <c r="BC180">
        <v>0.108</v>
      </c>
      <c r="BD180" s="1">
        <v>15780.36</v>
      </c>
      <c r="BE180" s="1">
        <v>7135.56</v>
      </c>
      <c r="BF180">
        <v>2.6349</v>
      </c>
      <c r="BG180">
        <v>0.5202</v>
      </c>
      <c r="BH180">
        <v>0.23469999999999999</v>
      </c>
      <c r="BI180">
        <v>0.20530000000000001</v>
      </c>
      <c r="BJ180">
        <v>2.69E-2</v>
      </c>
      <c r="BK180">
        <v>1.2800000000000001E-2</v>
      </c>
    </row>
    <row r="181" spans="1:63" x14ac:dyDescent="0.25">
      <c r="A181" t="s">
        <v>182</v>
      </c>
      <c r="B181">
        <v>46334</v>
      </c>
      <c r="C181">
        <v>64</v>
      </c>
      <c r="D181">
        <v>13.09</v>
      </c>
      <c r="E181">
        <v>837.63</v>
      </c>
      <c r="F181">
        <v>750.26</v>
      </c>
      <c r="G181">
        <v>0</v>
      </c>
      <c r="H181">
        <v>0</v>
      </c>
      <c r="I181">
        <v>6.7000000000000002E-3</v>
      </c>
      <c r="J181">
        <v>6.9999999999999999E-4</v>
      </c>
      <c r="K181">
        <v>1.5800000000000002E-2</v>
      </c>
      <c r="L181">
        <v>0.94430000000000003</v>
      </c>
      <c r="M181">
        <v>3.2599999999999997E-2</v>
      </c>
      <c r="N181">
        <v>0.57230000000000003</v>
      </c>
      <c r="O181">
        <v>0</v>
      </c>
      <c r="P181">
        <v>0.221</v>
      </c>
      <c r="Q181" s="1">
        <v>61007.86</v>
      </c>
      <c r="R181">
        <v>0.15</v>
      </c>
      <c r="S181">
        <v>0.23749999999999999</v>
      </c>
      <c r="T181">
        <v>0.61250000000000004</v>
      </c>
      <c r="U181">
        <v>13</v>
      </c>
      <c r="V181" s="1">
        <v>59017.38</v>
      </c>
      <c r="W181">
        <v>60.85</v>
      </c>
      <c r="X181" s="1">
        <v>125346.24000000001</v>
      </c>
      <c r="Y181">
        <v>0.74919999999999998</v>
      </c>
      <c r="Z181">
        <v>4.0800000000000003E-2</v>
      </c>
      <c r="AA181">
        <v>0.21</v>
      </c>
      <c r="AB181">
        <v>0.25080000000000002</v>
      </c>
      <c r="AC181">
        <v>125.35</v>
      </c>
      <c r="AD181" s="1">
        <v>3233.58</v>
      </c>
      <c r="AE181">
        <v>303.05</v>
      </c>
      <c r="AF181" s="1">
        <v>99805.95</v>
      </c>
      <c r="AG181">
        <v>94</v>
      </c>
      <c r="AH181" s="1">
        <v>32105</v>
      </c>
      <c r="AI181" s="1">
        <v>48928</v>
      </c>
      <c r="AJ181">
        <v>34.15</v>
      </c>
      <c r="AK181">
        <v>23.06</v>
      </c>
      <c r="AL181">
        <v>33.03</v>
      </c>
      <c r="AM181">
        <v>3.5</v>
      </c>
      <c r="AN181">
        <v>0</v>
      </c>
      <c r="AO181">
        <v>0.872</v>
      </c>
      <c r="AP181" s="1">
        <v>1728.6</v>
      </c>
      <c r="AQ181" s="1">
        <v>3015.75</v>
      </c>
      <c r="AR181" s="1">
        <v>7536.34</v>
      </c>
      <c r="AS181">
        <v>288.87</v>
      </c>
      <c r="AT181">
        <v>669.96</v>
      </c>
      <c r="AU181" s="1">
        <v>13239.56</v>
      </c>
      <c r="AV181" s="1">
        <v>10459.299999999999</v>
      </c>
      <c r="AW181">
        <v>0.67390000000000005</v>
      </c>
      <c r="AX181" s="1">
        <v>2624.12</v>
      </c>
      <c r="AY181">
        <v>0.1691</v>
      </c>
      <c r="AZ181" s="1">
        <v>1199.5</v>
      </c>
      <c r="BA181">
        <v>7.7299999999999994E-2</v>
      </c>
      <c r="BB181" s="1">
        <v>1236.94</v>
      </c>
      <c r="BC181">
        <v>7.9699999999999993E-2</v>
      </c>
      <c r="BD181" s="1">
        <v>15519.87</v>
      </c>
      <c r="BE181" s="1">
        <v>9578.9</v>
      </c>
      <c r="BF181">
        <v>3.7915999999999999</v>
      </c>
      <c r="BG181">
        <v>0.50449999999999995</v>
      </c>
      <c r="BH181">
        <v>0.18720000000000001</v>
      </c>
      <c r="BI181">
        <v>0.25119999999999998</v>
      </c>
      <c r="BJ181">
        <v>4.58E-2</v>
      </c>
      <c r="BK181">
        <v>1.1299999999999999E-2</v>
      </c>
    </row>
    <row r="182" spans="1:63" x14ac:dyDescent="0.25">
      <c r="A182" t="s">
        <v>183</v>
      </c>
      <c r="B182">
        <v>49197</v>
      </c>
      <c r="C182">
        <v>46</v>
      </c>
      <c r="D182">
        <v>45.46</v>
      </c>
      <c r="E182" s="1">
        <v>2091.11</v>
      </c>
      <c r="F182" s="1">
        <v>1901.38</v>
      </c>
      <c r="G182">
        <v>2.1000000000000001E-2</v>
      </c>
      <c r="H182">
        <v>1.1000000000000001E-3</v>
      </c>
      <c r="I182">
        <v>3.3500000000000002E-2</v>
      </c>
      <c r="J182">
        <v>1.1999999999999999E-3</v>
      </c>
      <c r="K182">
        <v>2.0400000000000001E-2</v>
      </c>
      <c r="L182">
        <v>0.89039999999999997</v>
      </c>
      <c r="M182">
        <v>3.2500000000000001E-2</v>
      </c>
      <c r="N182">
        <v>0.31209999999999999</v>
      </c>
      <c r="O182">
        <v>1.52E-2</v>
      </c>
      <c r="P182">
        <v>0.12920000000000001</v>
      </c>
      <c r="Q182" s="1">
        <v>53365.43</v>
      </c>
      <c r="R182">
        <v>0.27610000000000001</v>
      </c>
      <c r="S182">
        <v>0.17910000000000001</v>
      </c>
      <c r="T182">
        <v>0.54479999999999995</v>
      </c>
      <c r="U182">
        <v>13</v>
      </c>
      <c r="V182" s="1">
        <v>79947.92</v>
      </c>
      <c r="W182">
        <v>157.32</v>
      </c>
      <c r="X182" s="1">
        <v>217465.11</v>
      </c>
      <c r="Y182">
        <v>0.76790000000000003</v>
      </c>
      <c r="Z182">
        <v>0.2021</v>
      </c>
      <c r="AA182">
        <v>0.03</v>
      </c>
      <c r="AB182">
        <v>0.2321</v>
      </c>
      <c r="AC182">
        <v>217.47</v>
      </c>
      <c r="AD182" s="1">
        <v>6035.01</v>
      </c>
      <c r="AE182">
        <v>671.02</v>
      </c>
      <c r="AF182" s="1">
        <v>185548.98</v>
      </c>
      <c r="AG182">
        <v>449</v>
      </c>
      <c r="AH182" s="1">
        <v>37329</v>
      </c>
      <c r="AI182" s="1">
        <v>59253</v>
      </c>
      <c r="AJ182">
        <v>54.6</v>
      </c>
      <c r="AK182">
        <v>26.22</v>
      </c>
      <c r="AL182">
        <v>29.59</v>
      </c>
      <c r="AM182">
        <v>6.5</v>
      </c>
      <c r="AN182">
        <v>0</v>
      </c>
      <c r="AO182">
        <v>0.7419</v>
      </c>
      <c r="AP182" s="1">
        <v>1602.35</v>
      </c>
      <c r="AQ182" s="1">
        <v>1694.61</v>
      </c>
      <c r="AR182" s="1">
        <v>5738.71</v>
      </c>
      <c r="AS182">
        <v>467.89</v>
      </c>
      <c r="AT182">
        <v>213.37</v>
      </c>
      <c r="AU182" s="1">
        <v>9716.94</v>
      </c>
      <c r="AV182" s="1">
        <v>4413.84</v>
      </c>
      <c r="AW182">
        <v>0.38490000000000002</v>
      </c>
      <c r="AX182" s="1">
        <v>5138.7700000000004</v>
      </c>
      <c r="AY182">
        <v>0.44819999999999999</v>
      </c>
      <c r="AZ182" s="1">
        <v>1298.47</v>
      </c>
      <c r="BA182">
        <v>0.1132</v>
      </c>
      <c r="BB182">
        <v>615.02</v>
      </c>
      <c r="BC182">
        <v>5.3600000000000002E-2</v>
      </c>
      <c r="BD182" s="1">
        <v>11466.09</v>
      </c>
      <c r="BE182" s="1">
        <v>2784</v>
      </c>
      <c r="BF182">
        <v>0.54459999999999997</v>
      </c>
      <c r="BG182">
        <v>0.50749999999999995</v>
      </c>
      <c r="BH182">
        <v>0.19980000000000001</v>
      </c>
      <c r="BI182">
        <v>0.24829999999999999</v>
      </c>
      <c r="BJ182">
        <v>2.46E-2</v>
      </c>
      <c r="BK182">
        <v>1.9900000000000001E-2</v>
      </c>
    </row>
    <row r="183" spans="1:63" x14ac:dyDescent="0.25">
      <c r="A183" t="s">
        <v>184</v>
      </c>
      <c r="B183">
        <v>43984</v>
      </c>
      <c r="C183">
        <v>32</v>
      </c>
      <c r="D183">
        <v>171.18</v>
      </c>
      <c r="E183" s="1">
        <v>5477.87</v>
      </c>
      <c r="F183" s="1">
        <v>5469.11</v>
      </c>
      <c r="G183">
        <v>2.7400000000000001E-2</v>
      </c>
      <c r="H183">
        <v>5.9999999999999995E-4</v>
      </c>
      <c r="I183">
        <v>3.04E-2</v>
      </c>
      <c r="J183">
        <v>8.9999999999999998E-4</v>
      </c>
      <c r="K183">
        <v>9.9699999999999997E-2</v>
      </c>
      <c r="L183">
        <v>0.78269999999999995</v>
      </c>
      <c r="M183">
        <v>5.8299999999999998E-2</v>
      </c>
      <c r="N183">
        <v>0.37919999999999998</v>
      </c>
      <c r="O183">
        <v>1.24E-2</v>
      </c>
      <c r="P183">
        <v>0.187</v>
      </c>
      <c r="Q183" s="1">
        <v>62939.41</v>
      </c>
      <c r="R183">
        <v>0.20710000000000001</v>
      </c>
      <c r="S183">
        <v>0.18640000000000001</v>
      </c>
      <c r="T183">
        <v>0.60650000000000004</v>
      </c>
      <c r="U183">
        <v>43.5</v>
      </c>
      <c r="V183" s="1">
        <v>87315.54</v>
      </c>
      <c r="W183">
        <v>125.9</v>
      </c>
      <c r="X183" s="1">
        <v>150782.67000000001</v>
      </c>
      <c r="Y183">
        <v>0.73860000000000003</v>
      </c>
      <c r="Z183">
        <v>0.2026</v>
      </c>
      <c r="AA183">
        <v>5.8799999999999998E-2</v>
      </c>
      <c r="AB183">
        <v>0.26140000000000002</v>
      </c>
      <c r="AC183">
        <v>150.78</v>
      </c>
      <c r="AD183" s="1">
        <v>5369.41</v>
      </c>
      <c r="AE183">
        <v>634.22</v>
      </c>
      <c r="AF183" s="1">
        <v>141118.64000000001</v>
      </c>
      <c r="AG183">
        <v>264</v>
      </c>
      <c r="AH183" s="1">
        <v>33660</v>
      </c>
      <c r="AI183" s="1">
        <v>62142</v>
      </c>
      <c r="AJ183">
        <v>58.25</v>
      </c>
      <c r="AK183">
        <v>30.92</v>
      </c>
      <c r="AL183">
        <v>46.14</v>
      </c>
      <c r="AM183">
        <v>5.3</v>
      </c>
      <c r="AN183">
        <v>0</v>
      </c>
      <c r="AO183">
        <v>0.65839999999999999</v>
      </c>
      <c r="AP183" s="1">
        <v>1157.1199999999999</v>
      </c>
      <c r="AQ183" s="1">
        <v>1943.06</v>
      </c>
      <c r="AR183" s="1">
        <v>7693.15</v>
      </c>
      <c r="AS183">
        <v>565.38</v>
      </c>
      <c r="AT183">
        <v>414.95</v>
      </c>
      <c r="AU183" s="1">
        <v>11773.67</v>
      </c>
      <c r="AV183" s="1">
        <v>5500.37</v>
      </c>
      <c r="AW183">
        <v>0.45190000000000002</v>
      </c>
      <c r="AX183" s="1">
        <v>4741.0600000000004</v>
      </c>
      <c r="AY183">
        <v>0.38950000000000001</v>
      </c>
      <c r="AZ183" s="1">
        <v>1176.4100000000001</v>
      </c>
      <c r="BA183">
        <v>9.6699999999999994E-2</v>
      </c>
      <c r="BB183">
        <v>753.27</v>
      </c>
      <c r="BC183">
        <v>6.1899999999999997E-2</v>
      </c>
      <c r="BD183" s="1">
        <v>12171.1</v>
      </c>
      <c r="BE183" s="1">
        <v>4047.59</v>
      </c>
      <c r="BF183">
        <v>0.74399999999999999</v>
      </c>
      <c r="BG183">
        <v>0.56359999999999999</v>
      </c>
      <c r="BH183">
        <v>0.23769999999999999</v>
      </c>
      <c r="BI183">
        <v>0.1598</v>
      </c>
      <c r="BJ183">
        <v>2.7099999999999999E-2</v>
      </c>
      <c r="BK183">
        <v>1.18E-2</v>
      </c>
    </row>
    <row r="184" spans="1:63" x14ac:dyDescent="0.25">
      <c r="A184" t="s">
        <v>185</v>
      </c>
      <c r="B184">
        <v>47332</v>
      </c>
      <c r="C184">
        <v>4</v>
      </c>
      <c r="D184">
        <v>380.42</v>
      </c>
      <c r="E184" s="1">
        <v>1521.68</v>
      </c>
      <c r="F184" s="1">
        <v>1344.3</v>
      </c>
      <c r="G184">
        <v>8.1000000000000003E-2</v>
      </c>
      <c r="H184">
        <v>5.1000000000000004E-3</v>
      </c>
      <c r="I184">
        <v>0.43540000000000001</v>
      </c>
      <c r="J184">
        <v>0</v>
      </c>
      <c r="K184">
        <v>4.8300000000000003E-2</v>
      </c>
      <c r="L184">
        <v>0.34320000000000001</v>
      </c>
      <c r="M184">
        <v>8.6999999999999994E-2</v>
      </c>
      <c r="N184">
        <v>0.51080000000000003</v>
      </c>
      <c r="O184">
        <v>6.1699999999999998E-2</v>
      </c>
      <c r="P184">
        <v>0.1638</v>
      </c>
      <c r="Q184" s="1">
        <v>63405.83</v>
      </c>
      <c r="R184">
        <v>0.2828</v>
      </c>
      <c r="S184">
        <v>0.1414</v>
      </c>
      <c r="T184">
        <v>0.57579999999999998</v>
      </c>
      <c r="U184">
        <v>15</v>
      </c>
      <c r="V184" s="1">
        <v>72252.73</v>
      </c>
      <c r="W184">
        <v>97.62</v>
      </c>
      <c r="X184" s="1">
        <v>127852.3</v>
      </c>
      <c r="Y184">
        <v>0.82199999999999995</v>
      </c>
      <c r="Z184">
        <v>0.12180000000000001</v>
      </c>
      <c r="AA184">
        <v>5.62E-2</v>
      </c>
      <c r="AB184">
        <v>0.17799999999999999</v>
      </c>
      <c r="AC184">
        <v>127.85</v>
      </c>
      <c r="AD184" s="1">
        <v>7831.7</v>
      </c>
      <c r="AE184" s="1">
        <v>1062.97</v>
      </c>
      <c r="AF184" s="1">
        <v>130898.58</v>
      </c>
      <c r="AG184">
        <v>212</v>
      </c>
      <c r="AH184" s="1">
        <v>39319</v>
      </c>
      <c r="AI184" s="1">
        <v>60490</v>
      </c>
      <c r="AJ184">
        <v>93.48</v>
      </c>
      <c r="AK184">
        <v>57.96</v>
      </c>
      <c r="AL184">
        <v>68.61</v>
      </c>
      <c r="AM184">
        <v>6.51</v>
      </c>
      <c r="AN184">
        <v>0</v>
      </c>
      <c r="AO184">
        <v>1.0823</v>
      </c>
      <c r="AP184" s="1">
        <v>1618.19</v>
      </c>
      <c r="AQ184" s="1">
        <v>1701.96</v>
      </c>
      <c r="AR184" s="1">
        <v>7645.38</v>
      </c>
      <c r="AS184" s="1">
        <v>1059.8</v>
      </c>
      <c r="AT184">
        <v>442.28</v>
      </c>
      <c r="AU184" s="1">
        <v>12467.62</v>
      </c>
      <c r="AV184" s="1">
        <v>6822.54</v>
      </c>
      <c r="AW184">
        <v>0.42120000000000002</v>
      </c>
      <c r="AX184" s="1">
        <v>7392.95</v>
      </c>
      <c r="AY184">
        <v>0.45639999999999997</v>
      </c>
      <c r="AZ184" s="1">
        <v>1238.72</v>
      </c>
      <c r="BA184">
        <v>7.6499999999999999E-2</v>
      </c>
      <c r="BB184">
        <v>744.06</v>
      </c>
      <c r="BC184">
        <v>4.5900000000000003E-2</v>
      </c>
      <c r="BD184" s="1">
        <v>16198.28</v>
      </c>
      <c r="BE184" s="1">
        <v>4533.6400000000003</v>
      </c>
      <c r="BF184">
        <v>0.91469999999999996</v>
      </c>
      <c r="BG184">
        <v>0.53739999999999999</v>
      </c>
      <c r="BH184">
        <v>0.16470000000000001</v>
      </c>
      <c r="BI184">
        <v>0.2676</v>
      </c>
      <c r="BJ184">
        <v>1.9599999999999999E-2</v>
      </c>
      <c r="BK184">
        <v>1.0699999999999999E-2</v>
      </c>
    </row>
    <row r="185" spans="1:63" x14ac:dyDescent="0.25">
      <c r="A185" t="s">
        <v>186</v>
      </c>
      <c r="B185">
        <v>48157</v>
      </c>
      <c r="C185">
        <v>89</v>
      </c>
      <c r="D185">
        <v>16.899999999999999</v>
      </c>
      <c r="E185" s="1">
        <v>1504.06</v>
      </c>
      <c r="F185" s="1">
        <v>1606.08</v>
      </c>
      <c r="G185">
        <v>0</v>
      </c>
      <c r="H185">
        <v>0</v>
      </c>
      <c r="I185">
        <v>3.5999999999999999E-3</v>
      </c>
      <c r="J185">
        <v>2.0999999999999999E-3</v>
      </c>
      <c r="K185">
        <v>4.9700000000000001E-2</v>
      </c>
      <c r="L185">
        <v>0.9143</v>
      </c>
      <c r="M185">
        <v>3.0300000000000001E-2</v>
      </c>
      <c r="N185">
        <v>0.31209999999999999</v>
      </c>
      <c r="O185">
        <v>0</v>
      </c>
      <c r="P185">
        <v>0.1198</v>
      </c>
      <c r="Q185" s="1">
        <v>60775.79</v>
      </c>
      <c r="R185">
        <v>0.2596</v>
      </c>
      <c r="S185">
        <v>0.10580000000000001</v>
      </c>
      <c r="T185">
        <v>0.63460000000000005</v>
      </c>
      <c r="U185">
        <v>14</v>
      </c>
      <c r="V185" s="1">
        <v>73685.86</v>
      </c>
      <c r="W185">
        <v>103.28</v>
      </c>
      <c r="X185" s="1">
        <v>230388.59</v>
      </c>
      <c r="Y185">
        <v>0.88700000000000001</v>
      </c>
      <c r="Z185">
        <v>6.2E-2</v>
      </c>
      <c r="AA185">
        <v>5.0999999999999997E-2</v>
      </c>
      <c r="AB185">
        <v>0.113</v>
      </c>
      <c r="AC185">
        <v>230.39</v>
      </c>
      <c r="AD185" s="1">
        <v>6951.93</v>
      </c>
      <c r="AE185">
        <v>843.48</v>
      </c>
      <c r="AF185" s="1">
        <v>189448.55</v>
      </c>
      <c r="AG185">
        <v>461</v>
      </c>
      <c r="AH185" s="1">
        <v>38714</v>
      </c>
      <c r="AI185" s="1">
        <v>62504</v>
      </c>
      <c r="AJ185">
        <v>52.17</v>
      </c>
      <c r="AK185">
        <v>29</v>
      </c>
      <c r="AL185">
        <v>28.92</v>
      </c>
      <c r="AM185">
        <v>2.2999999999999998</v>
      </c>
      <c r="AN185">
        <v>0</v>
      </c>
      <c r="AO185">
        <v>0.98329999999999995</v>
      </c>
      <c r="AP185" s="1">
        <v>1712.24</v>
      </c>
      <c r="AQ185" s="1">
        <v>1861.14</v>
      </c>
      <c r="AR185" s="1">
        <v>6347.55</v>
      </c>
      <c r="AS185">
        <v>789.62</v>
      </c>
      <c r="AT185">
        <v>231.27</v>
      </c>
      <c r="AU185" s="1">
        <v>10941.84</v>
      </c>
      <c r="AV185" s="1">
        <v>5143.4799999999996</v>
      </c>
      <c r="AW185">
        <v>0.39389999999999997</v>
      </c>
      <c r="AX185" s="1">
        <v>5255.8</v>
      </c>
      <c r="AY185">
        <v>0.40250000000000002</v>
      </c>
      <c r="AZ185" s="1">
        <v>2075.63</v>
      </c>
      <c r="BA185">
        <v>0.159</v>
      </c>
      <c r="BB185">
        <v>582.17999999999995</v>
      </c>
      <c r="BC185">
        <v>4.4600000000000001E-2</v>
      </c>
      <c r="BD185" s="1">
        <v>13057.1</v>
      </c>
      <c r="BE185" s="1">
        <v>5404.14</v>
      </c>
      <c r="BF185">
        <v>0.98850000000000005</v>
      </c>
      <c r="BG185">
        <v>0.55620000000000003</v>
      </c>
      <c r="BH185">
        <v>0.2175</v>
      </c>
      <c r="BI185">
        <v>0.17069999999999999</v>
      </c>
      <c r="BJ185">
        <v>4.2799999999999998E-2</v>
      </c>
      <c r="BK185">
        <v>1.2800000000000001E-2</v>
      </c>
    </row>
    <row r="186" spans="1:63" x14ac:dyDescent="0.25">
      <c r="A186" t="s">
        <v>187</v>
      </c>
      <c r="B186">
        <v>47340</v>
      </c>
      <c r="C186">
        <v>33</v>
      </c>
      <c r="D186">
        <v>224.9</v>
      </c>
      <c r="E186" s="1">
        <v>7421.8</v>
      </c>
      <c r="F186" s="1">
        <v>7262.3</v>
      </c>
      <c r="G186">
        <v>2.2499999999999999E-2</v>
      </c>
      <c r="H186">
        <v>1E-4</v>
      </c>
      <c r="I186">
        <v>1.8800000000000001E-2</v>
      </c>
      <c r="J186">
        <v>1E-4</v>
      </c>
      <c r="K186">
        <v>3.2000000000000001E-2</v>
      </c>
      <c r="L186">
        <v>0.88180000000000003</v>
      </c>
      <c r="M186">
        <v>4.4699999999999997E-2</v>
      </c>
      <c r="N186">
        <v>0.1</v>
      </c>
      <c r="O186">
        <v>1.01E-2</v>
      </c>
      <c r="P186">
        <v>9.4899999999999998E-2</v>
      </c>
      <c r="Q186" s="1">
        <v>73770.77</v>
      </c>
      <c r="R186">
        <v>0.1101</v>
      </c>
      <c r="S186">
        <v>0.21149999999999999</v>
      </c>
      <c r="T186">
        <v>0.6784</v>
      </c>
      <c r="U186">
        <v>57.1</v>
      </c>
      <c r="V186" s="1">
        <v>92118.73</v>
      </c>
      <c r="W186">
        <v>128.26</v>
      </c>
      <c r="X186" s="1">
        <v>179378.68</v>
      </c>
      <c r="Y186">
        <v>0.89359999999999995</v>
      </c>
      <c r="Z186">
        <v>7.9299999999999995E-2</v>
      </c>
      <c r="AA186">
        <v>2.7099999999999999E-2</v>
      </c>
      <c r="AB186">
        <v>0.10639999999999999</v>
      </c>
      <c r="AC186">
        <v>179.38</v>
      </c>
      <c r="AD186" s="1">
        <v>6773.63</v>
      </c>
      <c r="AE186">
        <v>770.88</v>
      </c>
      <c r="AF186" s="1">
        <v>197001.22</v>
      </c>
      <c r="AG186">
        <v>484</v>
      </c>
      <c r="AH186" s="1">
        <v>54209</v>
      </c>
      <c r="AI186" s="1">
        <v>119337</v>
      </c>
      <c r="AJ186">
        <v>66.56</v>
      </c>
      <c r="AK186">
        <v>35.81</v>
      </c>
      <c r="AL186">
        <v>49.93</v>
      </c>
      <c r="AM186">
        <v>5.33</v>
      </c>
      <c r="AN186">
        <v>0</v>
      </c>
      <c r="AO186">
        <v>0.46550000000000002</v>
      </c>
      <c r="AP186" s="1">
        <v>1437.26</v>
      </c>
      <c r="AQ186" s="1">
        <v>1638.28</v>
      </c>
      <c r="AR186" s="1">
        <v>7093</v>
      </c>
      <c r="AS186">
        <v>788.36</v>
      </c>
      <c r="AT186">
        <v>594.13</v>
      </c>
      <c r="AU186" s="1">
        <v>11551.03</v>
      </c>
      <c r="AV186" s="1">
        <v>4828.78</v>
      </c>
      <c r="AW186">
        <v>0.41699999999999998</v>
      </c>
      <c r="AX186" s="1">
        <v>5562.29</v>
      </c>
      <c r="AY186">
        <v>0.4803</v>
      </c>
      <c r="AZ186">
        <v>763.26</v>
      </c>
      <c r="BA186">
        <v>6.59E-2</v>
      </c>
      <c r="BB186">
        <v>426.27</v>
      </c>
      <c r="BC186">
        <v>3.6799999999999999E-2</v>
      </c>
      <c r="BD186" s="1">
        <v>11580.61</v>
      </c>
      <c r="BE186" s="1">
        <v>2385.71</v>
      </c>
      <c r="BF186">
        <v>0.2364</v>
      </c>
      <c r="BG186">
        <v>0.62670000000000003</v>
      </c>
      <c r="BH186">
        <v>0.22409999999999999</v>
      </c>
      <c r="BI186">
        <v>0.10979999999999999</v>
      </c>
      <c r="BJ186">
        <v>2.6599999999999999E-2</v>
      </c>
      <c r="BK186">
        <v>1.2699999999999999E-2</v>
      </c>
    </row>
    <row r="187" spans="1:63" x14ac:dyDescent="0.25">
      <c r="A187" t="s">
        <v>188</v>
      </c>
      <c r="B187">
        <v>50484</v>
      </c>
      <c r="C187">
        <v>136</v>
      </c>
      <c r="D187">
        <v>7.22</v>
      </c>
      <c r="E187">
        <v>982.08</v>
      </c>
      <c r="F187">
        <v>965.26</v>
      </c>
      <c r="G187">
        <v>3.0999999999999999E-3</v>
      </c>
      <c r="H187">
        <v>2.0999999999999999E-3</v>
      </c>
      <c r="I187">
        <v>2.0999999999999999E-3</v>
      </c>
      <c r="J187">
        <v>1E-3</v>
      </c>
      <c r="K187">
        <v>8.0000000000000002E-3</v>
      </c>
      <c r="L187">
        <v>0.96889999999999998</v>
      </c>
      <c r="M187">
        <v>1.4800000000000001E-2</v>
      </c>
      <c r="N187">
        <v>0.45929999999999999</v>
      </c>
      <c r="O187">
        <v>0</v>
      </c>
      <c r="P187">
        <v>0.18659999999999999</v>
      </c>
      <c r="Q187" s="1">
        <v>50624.57</v>
      </c>
      <c r="R187">
        <v>0.29409999999999997</v>
      </c>
      <c r="S187">
        <v>0.1176</v>
      </c>
      <c r="T187">
        <v>0.58819999999999995</v>
      </c>
      <c r="U187">
        <v>7</v>
      </c>
      <c r="V187" s="1">
        <v>80989.14</v>
      </c>
      <c r="W187">
        <v>133.52000000000001</v>
      </c>
      <c r="X187" s="1">
        <v>290049.2</v>
      </c>
      <c r="Y187">
        <v>0.3256</v>
      </c>
      <c r="Z187">
        <v>5.7299999999999997E-2</v>
      </c>
      <c r="AA187">
        <v>0.61699999999999999</v>
      </c>
      <c r="AB187">
        <v>0.6744</v>
      </c>
      <c r="AC187">
        <v>290.05</v>
      </c>
      <c r="AD187" s="1">
        <v>10551.39</v>
      </c>
      <c r="AE187">
        <v>299.60000000000002</v>
      </c>
      <c r="AF187" s="1">
        <v>233526.91</v>
      </c>
      <c r="AG187">
        <v>542</v>
      </c>
      <c r="AH187" s="1">
        <v>30312</v>
      </c>
      <c r="AI187" s="1">
        <v>47921</v>
      </c>
      <c r="AJ187">
        <v>44.62</v>
      </c>
      <c r="AK187">
        <v>21.97</v>
      </c>
      <c r="AL187">
        <v>29.52</v>
      </c>
      <c r="AM187">
        <v>3.6</v>
      </c>
      <c r="AN187">
        <v>0</v>
      </c>
      <c r="AO187">
        <v>0.77500000000000002</v>
      </c>
      <c r="AP187" s="1">
        <v>2162.4499999999998</v>
      </c>
      <c r="AQ187" s="1">
        <v>2178.84</v>
      </c>
      <c r="AR187" s="1">
        <v>6049.07</v>
      </c>
      <c r="AS187">
        <v>429.08</v>
      </c>
      <c r="AT187">
        <v>435.3</v>
      </c>
      <c r="AU187" s="1">
        <v>11254.79</v>
      </c>
      <c r="AV187" s="1">
        <v>4907.6400000000003</v>
      </c>
      <c r="AW187">
        <v>0.24199999999999999</v>
      </c>
      <c r="AX187" s="1">
        <v>12823.84</v>
      </c>
      <c r="AY187">
        <v>0.63239999999999996</v>
      </c>
      <c r="AZ187" s="1">
        <v>1672.05</v>
      </c>
      <c r="BA187">
        <v>8.2500000000000004E-2</v>
      </c>
      <c r="BB187">
        <v>875.78</v>
      </c>
      <c r="BC187">
        <v>4.3200000000000002E-2</v>
      </c>
      <c r="BD187" s="1">
        <v>20279.310000000001</v>
      </c>
      <c r="BE187" s="1">
        <v>4370.74</v>
      </c>
      <c r="BF187">
        <v>1.5595000000000001</v>
      </c>
      <c r="BG187">
        <v>0.50570000000000004</v>
      </c>
      <c r="BH187">
        <v>0.2429</v>
      </c>
      <c r="BI187">
        <v>0.1701</v>
      </c>
      <c r="BJ187">
        <v>5.0599999999999999E-2</v>
      </c>
      <c r="BK187">
        <v>3.0700000000000002E-2</v>
      </c>
    </row>
    <row r="188" spans="1:63" x14ac:dyDescent="0.25">
      <c r="A188" t="s">
        <v>189</v>
      </c>
      <c r="B188">
        <v>49783</v>
      </c>
      <c r="C188">
        <v>45</v>
      </c>
      <c r="D188">
        <v>17.98</v>
      </c>
      <c r="E188">
        <v>809.06</v>
      </c>
      <c r="F188">
        <v>717.93</v>
      </c>
      <c r="G188">
        <v>4.1999999999999997E-3</v>
      </c>
      <c r="H188">
        <v>0</v>
      </c>
      <c r="I188">
        <v>2.0999999999999999E-3</v>
      </c>
      <c r="J188">
        <v>0</v>
      </c>
      <c r="K188">
        <v>1.11E-2</v>
      </c>
      <c r="L188">
        <v>0.98129999999999995</v>
      </c>
      <c r="M188">
        <v>1.4E-3</v>
      </c>
      <c r="N188">
        <v>0.06</v>
      </c>
      <c r="O188">
        <v>0</v>
      </c>
      <c r="P188">
        <v>0.1023</v>
      </c>
      <c r="Q188" s="1">
        <v>64194.37</v>
      </c>
      <c r="R188">
        <v>0.15790000000000001</v>
      </c>
      <c r="S188">
        <v>0.1754</v>
      </c>
      <c r="T188">
        <v>0.66669999999999996</v>
      </c>
      <c r="U188">
        <v>5.0999999999999996</v>
      </c>
      <c r="V188" s="1">
        <v>69891.759999999995</v>
      </c>
      <c r="W188">
        <v>147.41</v>
      </c>
      <c r="X188" s="1">
        <v>151554.63</v>
      </c>
      <c r="Y188">
        <v>0.89680000000000004</v>
      </c>
      <c r="Z188">
        <v>7.9500000000000001E-2</v>
      </c>
      <c r="AA188">
        <v>2.3699999999999999E-2</v>
      </c>
      <c r="AB188">
        <v>0.1032</v>
      </c>
      <c r="AC188">
        <v>151.55000000000001</v>
      </c>
      <c r="AD188" s="1">
        <v>3522.23</v>
      </c>
      <c r="AE188">
        <v>488.62</v>
      </c>
      <c r="AF188" s="1">
        <v>155271.70000000001</v>
      </c>
      <c r="AG188">
        <v>339</v>
      </c>
      <c r="AH188" s="1">
        <v>41998</v>
      </c>
      <c r="AI188" s="1">
        <v>68653</v>
      </c>
      <c r="AJ188">
        <v>41.9</v>
      </c>
      <c r="AK188">
        <v>22.29</v>
      </c>
      <c r="AL188">
        <v>28.43</v>
      </c>
      <c r="AM188">
        <v>5.6</v>
      </c>
      <c r="AN188" s="1">
        <v>2373.36</v>
      </c>
      <c r="AO188">
        <v>1.2453000000000001</v>
      </c>
      <c r="AP188" s="1">
        <v>1565.22</v>
      </c>
      <c r="AQ188" s="1">
        <v>2175.4499999999998</v>
      </c>
      <c r="AR188" s="1">
        <v>7318.12</v>
      </c>
      <c r="AS188">
        <v>719.73</v>
      </c>
      <c r="AT188">
        <v>367.53</v>
      </c>
      <c r="AU188" s="1">
        <v>12146.03</v>
      </c>
      <c r="AV188" s="1">
        <v>6867.75</v>
      </c>
      <c r="AW188">
        <v>0.47949999999999998</v>
      </c>
      <c r="AX188" s="1">
        <v>5839.76</v>
      </c>
      <c r="AY188">
        <v>0.40770000000000001</v>
      </c>
      <c r="AZ188" s="1">
        <v>1255.28</v>
      </c>
      <c r="BA188">
        <v>8.7599999999999997E-2</v>
      </c>
      <c r="BB188">
        <v>361.25</v>
      </c>
      <c r="BC188">
        <v>2.52E-2</v>
      </c>
      <c r="BD188" s="1">
        <v>14324.06</v>
      </c>
      <c r="BE188" s="1">
        <v>5794.56</v>
      </c>
      <c r="BF188">
        <v>1.4836</v>
      </c>
      <c r="BG188">
        <v>0.56789999999999996</v>
      </c>
      <c r="BH188">
        <v>0.2404</v>
      </c>
      <c r="BI188">
        <v>0.13100000000000001</v>
      </c>
      <c r="BJ188">
        <v>4.3499999999999997E-2</v>
      </c>
      <c r="BK188">
        <v>1.72E-2</v>
      </c>
    </row>
    <row r="189" spans="1:63" x14ac:dyDescent="0.25">
      <c r="A189" t="s">
        <v>190</v>
      </c>
      <c r="B189">
        <v>48595</v>
      </c>
      <c r="C189">
        <v>61</v>
      </c>
      <c r="D189">
        <v>14.54</v>
      </c>
      <c r="E189">
        <v>886.77</v>
      </c>
      <c r="F189">
        <v>998.75</v>
      </c>
      <c r="G189">
        <v>6.0000000000000001E-3</v>
      </c>
      <c r="H189">
        <v>4.7000000000000002E-3</v>
      </c>
      <c r="I189">
        <v>2E-3</v>
      </c>
      <c r="J189">
        <v>0</v>
      </c>
      <c r="K189">
        <v>2.1999999999999999E-2</v>
      </c>
      <c r="L189">
        <v>0.96099999999999997</v>
      </c>
      <c r="M189">
        <v>4.3E-3</v>
      </c>
      <c r="N189">
        <v>6.6400000000000001E-2</v>
      </c>
      <c r="O189">
        <v>4.0000000000000001E-3</v>
      </c>
      <c r="P189">
        <v>9.9400000000000002E-2</v>
      </c>
      <c r="Q189" s="1">
        <v>59459.86</v>
      </c>
      <c r="R189">
        <v>0.19439999999999999</v>
      </c>
      <c r="S189">
        <v>0.20830000000000001</v>
      </c>
      <c r="T189">
        <v>0.59719999999999995</v>
      </c>
      <c r="U189">
        <v>6</v>
      </c>
      <c r="V189" s="1">
        <v>78218.5</v>
      </c>
      <c r="W189">
        <v>147.80000000000001</v>
      </c>
      <c r="X189" s="1">
        <v>136682.57</v>
      </c>
      <c r="Y189">
        <v>0.88660000000000005</v>
      </c>
      <c r="Z189">
        <v>8.4900000000000003E-2</v>
      </c>
      <c r="AA189">
        <v>2.8500000000000001E-2</v>
      </c>
      <c r="AB189">
        <v>0.1134</v>
      </c>
      <c r="AC189">
        <v>136.68</v>
      </c>
      <c r="AD189" s="1">
        <v>2875.18</v>
      </c>
      <c r="AE189">
        <v>384.28</v>
      </c>
      <c r="AF189" s="1">
        <v>133835.60999999999</v>
      </c>
      <c r="AG189">
        <v>231</v>
      </c>
      <c r="AH189" s="1">
        <v>34637</v>
      </c>
      <c r="AI189" s="1">
        <v>55441</v>
      </c>
      <c r="AJ189">
        <v>27.78</v>
      </c>
      <c r="AK189">
        <v>20.87</v>
      </c>
      <c r="AL189">
        <v>20.55</v>
      </c>
      <c r="AM189">
        <v>5.3</v>
      </c>
      <c r="AN189" s="1">
        <v>1285.19</v>
      </c>
      <c r="AO189">
        <v>1.4550000000000001</v>
      </c>
      <c r="AP189" s="1">
        <v>1286.06</v>
      </c>
      <c r="AQ189" s="1">
        <v>1629.77</v>
      </c>
      <c r="AR189" s="1">
        <v>6933.56</v>
      </c>
      <c r="AS189">
        <v>330.73</v>
      </c>
      <c r="AT189">
        <v>347.62</v>
      </c>
      <c r="AU189" s="1">
        <v>10527.69</v>
      </c>
      <c r="AV189" s="1">
        <v>6158.14</v>
      </c>
      <c r="AW189">
        <v>0.5222</v>
      </c>
      <c r="AX189" s="1">
        <v>3935.31</v>
      </c>
      <c r="AY189">
        <v>0.3337</v>
      </c>
      <c r="AZ189" s="1">
        <v>1329.07</v>
      </c>
      <c r="BA189">
        <v>0.11269999999999999</v>
      </c>
      <c r="BB189">
        <v>369.08</v>
      </c>
      <c r="BC189">
        <v>3.1300000000000001E-2</v>
      </c>
      <c r="BD189" s="1">
        <v>11791.61</v>
      </c>
      <c r="BE189" s="1">
        <v>5858.37</v>
      </c>
      <c r="BF189">
        <v>2.617</v>
      </c>
      <c r="BG189">
        <v>0.55869999999999997</v>
      </c>
      <c r="BH189">
        <v>0.2442</v>
      </c>
      <c r="BI189">
        <v>6.3600000000000004E-2</v>
      </c>
      <c r="BJ189">
        <v>4.07E-2</v>
      </c>
      <c r="BK189">
        <v>9.2799999999999994E-2</v>
      </c>
    </row>
    <row r="190" spans="1:63" x14ac:dyDescent="0.25">
      <c r="A190" t="s">
        <v>191</v>
      </c>
      <c r="B190">
        <v>43992</v>
      </c>
      <c r="C190">
        <v>22</v>
      </c>
      <c r="D190">
        <v>104.26</v>
      </c>
      <c r="E190" s="1">
        <v>2293.64</v>
      </c>
      <c r="F190" s="1">
        <v>1811.68</v>
      </c>
      <c r="G190">
        <v>4.3E-3</v>
      </c>
      <c r="H190">
        <v>0</v>
      </c>
      <c r="I190">
        <v>5.3499999999999999E-2</v>
      </c>
      <c r="J190">
        <v>0</v>
      </c>
      <c r="K190">
        <v>0.21729999999999999</v>
      </c>
      <c r="L190">
        <v>0.55810000000000004</v>
      </c>
      <c r="M190">
        <v>0.1668</v>
      </c>
      <c r="N190">
        <v>0.70469999999999999</v>
      </c>
      <c r="O190">
        <v>1.2999999999999999E-2</v>
      </c>
      <c r="P190">
        <v>0.1767</v>
      </c>
      <c r="Q190" s="1">
        <v>51707.05</v>
      </c>
      <c r="R190">
        <v>0.31969999999999998</v>
      </c>
      <c r="S190">
        <v>0.13930000000000001</v>
      </c>
      <c r="T190">
        <v>0.54100000000000004</v>
      </c>
      <c r="U190">
        <v>15.6</v>
      </c>
      <c r="V190" s="1">
        <v>61625.06</v>
      </c>
      <c r="W190">
        <v>144.55000000000001</v>
      </c>
      <c r="X190" s="1">
        <v>76754.990000000005</v>
      </c>
      <c r="Y190">
        <v>0.70279999999999998</v>
      </c>
      <c r="Z190">
        <v>0.2258</v>
      </c>
      <c r="AA190">
        <v>7.1400000000000005E-2</v>
      </c>
      <c r="AB190">
        <v>0.29720000000000002</v>
      </c>
      <c r="AC190">
        <v>76.75</v>
      </c>
      <c r="AD190" s="1">
        <v>3381.31</v>
      </c>
      <c r="AE190">
        <v>402.93</v>
      </c>
      <c r="AF190" s="1">
        <v>71281.350000000006</v>
      </c>
      <c r="AG190">
        <v>39</v>
      </c>
      <c r="AH190" s="1">
        <v>28659</v>
      </c>
      <c r="AI190" s="1">
        <v>38722</v>
      </c>
      <c r="AJ190">
        <v>56.62</v>
      </c>
      <c r="AK190">
        <v>40.159999999999997</v>
      </c>
      <c r="AL190">
        <v>52.2</v>
      </c>
      <c r="AM190">
        <v>3.3</v>
      </c>
      <c r="AN190">
        <v>0</v>
      </c>
      <c r="AO190">
        <v>1.0960000000000001</v>
      </c>
      <c r="AP190" s="1">
        <v>1588.27</v>
      </c>
      <c r="AQ190" s="1">
        <v>2114.19</v>
      </c>
      <c r="AR190" s="1">
        <v>5851</v>
      </c>
      <c r="AS190">
        <v>565.96</v>
      </c>
      <c r="AT190">
        <v>893.45</v>
      </c>
      <c r="AU190" s="1">
        <v>11012.85</v>
      </c>
      <c r="AV190" s="1">
        <v>9444.67</v>
      </c>
      <c r="AW190">
        <v>0.62460000000000004</v>
      </c>
      <c r="AX190" s="1">
        <v>3628</v>
      </c>
      <c r="AY190">
        <v>0.2399</v>
      </c>
      <c r="AZ190">
        <v>643.57000000000005</v>
      </c>
      <c r="BA190">
        <v>4.2599999999999999E-2</v>
      </c>
      <c r="BB190" s="1">
        <v>1405.09</v>
      </c>
      <c r="BC190">
        <v>9.2899999999999996E-2</v>
      </c>
      <c r="BD190" s="1">
        <v>15121.34</v>
      </c>
      <c r="BE190" s="1">
        <v>4995.5</v>
      </c>
      <c r="BF190">
        <v>2.8046000000000002</v>
      </c>
      <c r="BG190">
        <v>0.4491</v>
      </c>
      <c r="BH190">
        <v>0.1981</v>
      </c>
      <c r="BI190">
        <v>0.315</v>
      </c>
      <c r="BJ190">
        <v>2.7300000000000001E-2</v>
      </c>
      <c r="BK190">
        <v>1.06E-2</v>
      </c>
    </row>
    <row r="191" spans="1:63" x14ac:dyDescent="0.25">
      <c r="A191" t="s">
        <v>192</v>
      </c>
      <c r="B191">
        <v>44008</v>
      </c>
      <c r="C191">
        <v>24</v>
      </c>
      <c r="D191">
        <v>123.09</v>
      </c>
      <c r="E191" s="1">
        <v>2954.12</v>
      </c>
      <c r="F191" s="1">
        <v>2751.34</v>
      </c>
      <c r="G191">
        <v>6.7000000000000002E-3</v>
      </c>
      <c r="H191">
        <v>2.9999999999999997E-4</v>
      </c>
      <c r="I191">
        <v>2.06E-2</v>
      </c>
      <c r="J191">
        <v>8.9999999999999998E-4</v>
      </c>
      <c r="K191">
        <v>2.12E-2</v>
      </c>
      <c r="L191">
        <v>0.92049999999999998</v>
      </c>
      <c r="M191">
        <v>2.9700000000000001E-2</v>
      </c>
      <c r="N191">
        <v>0.48459999999999998</v>
      </c>
      <c r="O191">
        <v>4.7999999999999996E-3</v>
      </c>
      <c r="P191">
        <v>0.1996</v>
      </c>
      <c r="Q191" s="1">
        <v>67433.23</v>
      </c>
      <c r="R191">
        <v>0.2392</v>
      </c>
      <c r="S191">
        <v>0.14349999999999999</v>
      </c>
      <c r="T191">
        <v>0.61719999999999997</v>
      </c>
      <c r="U191">
        <v>21</v>
      </c>
      <c r="V191" s="1">
        <v>88018.43</v>
      </c>
      <c r="W191">
        <v>135.06</v>
      </c>
      <c r="X191" s="1">
        <v>154722.74</v>
      </c>
      <c r="Y191">
        <v>0.64549999999999996</v>
      </c>
      <c r="Z191">
        <v>0.2883</v>
      </c>
      <c r="AA191">
        <v>6.6199999999999995E-2</v>
      </c>
      <c r="AB191">
        <v>0.35449999999999998</v>
      </c>
      <c r="AC191">
        <v>154.72</v>
      </c>
      <c r="AD191" s="1">
        <v>6211.59</v>
      </c>
      <c r="AE191">
        <v>516.34</v>
      </c>
      <c r="AF191" s="1">
        <v>140330.20000000001</v>
      </c>
      <c r="AG191">
        <v>261</v>
      </c>
      <c r="AH191" s="1">
        <v>33125</v>
      </c>
      <c r="AI191" s="1">
        <v>49221</v>
      </c>
      <c r="AJ191">
        <v>67.150000000000006</v>
      </c>
      <c r="AK191">
        <v>37.43</v>
      </c>
      <c r="AL191">
        <v>40.03</v>
      </c>
      <c r="AM191">
        <v>3</v>
      </c>
      <c r="AN191">
        <v>0</v>
      </c>
      <c r="AO191">
        <v>1.1266</v>
      </c>
      <c r="AP191" s="1">
        <v>1505.76</v>
      </c>
      <c r="AQ191" s="1">
        <v>2221.14</v>
      </c>
      <c r="AR191" s="1">
        <v>7509.46</v>
      </c>
      <c r="AS191">
        <v>886.77</v>
      </c>
      <c r="AT191">
        <v>191.37</v>
      </c>
      <c r="AU191" s="1">
        <v>12314.48</v>
      </c>
      <c r="AV191" s="1">
        <v>6212.68</v>
      </c>
      <c r="AW191">
        <v>0.45200000000000001</v>
      </c>
      <c r="AX191" s="1">
        <v>5694.13</v>
      </c>
      <c r="AY191">
        <v>0.4143</v>
      </c>
      <c r="AZ191">
        <v>994.65</v>
      </c>
      <c r="BA191">
        <v>7.2400000000000006E-2</v>
      </c>
      <c r="BB191">
        <v>843.44</v>
      </c>
      <c r="BC191">
        <v>6.1400000000000003E-2</v>
      </c>
      <c r="BD191" s="1">
        <v>13744.9</v>
      </c>
      <c r="BE191" s="1">
        <v>4191.3999999999996</v>
      </c>
      <c r="BF191">
        <v>1.3492999999999999</v>
      </c>
      <c r="BG191">
        <v>0.54090000000000005</v>
      </c>
      <c r="BH191">
        <v>0.21579999999999999</v>
      </c>
      <c r="BI191">
        <v>0.20130000000000001</v>
      </c>
      <c r="BJ191">
        <v>3.2800000000000003E-2</v>
      </c>
      <c r="BK191">
        <v>9.1000000000000004E-3</v>
      </c>
    </row>
    <row r="192" spans="1:63" x14ac:dyDescent="0.25">
      <c r="A192" t="s">
        <v>193</v>
      </c>
      <c r="B192">
        <v>48843</v>
      </c>
      <c r="C192">
        <v>191</v>
      </c>
      <c r="D192">
        <v>11.05</v>
      </c>
      <c r="E192" s="1">
        <v>2111.4299999999998</v>
      </c>
      <c r="F192" s="1">
        <v>1873.86</v>
      </c>
      <c r="G192">
        <v>5.0000000000000001E-4</v>
      </c>
      <c r="H192">
        <v>1E-4</v>
      </c>
      <c r="I192">
        <v>8.3999999999999995E-3</v>
      </c>
      <c r="J192">
        <v>1.1000000000000001E-3</v>
      </c>
      <c r="K192">
        <v>2.8999999999999998E-3</v>
      </c>
      <c r="L192">
        <v>0.96189999999999998</v>
      </c>
      <c r="M192">
        <v>2.5100000000000001E-2</v>
      </c>
      <c r="N192">
        <v>0.49259999999999998</v>
      </c>
      <c r="O192">
        <v>0</v>
      </c>
      <c r="P192">
        <v>0.15340000000000001</v>
      </c>
      <c r="Q192" s="1">
        <v>53555.56</v>
      </c>
      <c r="R192">
        <v>0.1234</v>
      </c>
      <c r="S192">
        <v>0.1948</v>
      </c>
      <c r="T192">
        <v>0.68179999999999996</v>
      </c>
      <c r="U192">
        <v>16.55</v>
      </c>
      <c r="V192" s="1">
        <v>70026.460000000006</v>
      </c>
      <c r="W192">
        <v>120.59</v>
      </c>
      <c r="X192" s="1">
        <v>204860.94</v>
      </c>
      <c r="Y192">
        <v>0.48170000000000002</v>
      </c>
      <c r="Z192">
        <v>3.7199999999999997E-2</v>
      </c>
      <c r="AA192">
        <v>0.48110000000000003</v>
      </c>
      <c r="AB192">
        <v>0.51829999999999998</v>
      </c>
      <c r="AC192">
        <v>204.86</v>
      </c>
      <c r="AD192" s="1">
        <v>5696.8</v>
      </c>
      <c r="AE192">
        <v>319.31</v>
      </c>
      <c r="AF192" s="1">
        <v>146343.31</v>
      </c>
      <c r="AG192">
        <v>286</v>
      </c>
      <c r="AH192" s="1">
        <v>32255</v>
      </c>
      <c r="AI192" s="1">
        <v>47085</v>
      </c>
      <c r="AJ192">
        <v>34.1</v>
      </c>
      <c r="AK192">
        <v>21.98</v>
      </c>
      <c r="AL192">
        <v>21.97</v>
      </c>
      <c r="AM192">
        <v>4.55</v>
      </c>
      <c r="AN192">
        <v>0</v>
      </c>
      <c r="AO192">
        <v>0.7016</v>
      </c>
      <c r="AP192" s="1">
        <v>1460.92</v>
      </c>
      <c r="AQ192" s="1">
        <v>2439.96</v>
      </c>
      <c r="AR192" s="1">
        <v>6654.7</v>
      </c>
      <c r="AS192">
        <v>520.71</v>
      </c>
      <c r="AT192">
        <v>333.07</v>
      </c>
      <c r="AU192" s="1">
        <v>11409.34</v>
      </c>
      <c r="AV192" s="1">
        <v>7235.81</v>
      </c>
      <c r="AW192">
        <v>0.50939999999999996</v>
      </c>
      <c r="AX192" s="1">
        <v>4625.7299999999996</v>
      </c>
      <c r="AY192">
        <v>0.32569999999999999</v>
      </c>
      <c r="AZ192" s="1">
        <v>1131.54</v>
      </c>
      <c r="BA192">
        <v>7.9699999999999993E-2</v>
      </c>
      <c r="BB192" s="1">
        <v>1210.3699999999999</v>
      </c>
      <c r="BC192">
        <v>8.5199999999999998E-2</v>
      </c>
      <c r="BD192" s="1">
        <v>14203.45</v>
      </c>
      <c r="BE192" s="1">
        <v>5209.71</v>
      </c>
      <c r="BF192">
        <v>2.0299999999999998</v>
      </c>
      <c r="BG192">
        <v>0.51280000000000003</v>
      </c>
      <c r="BH192">
        <v>0.2135</v>
      </c>
      <c r="BI192">
        <v>0.23680000000000001</v>
      </c>
      <c r="BJ192">
        <v>2.53E-2</v>
      </c>
      <c r="BK192">
        <v>1.1599999999999999E-2</v>
      </c>
    </row>
    <row r="193" spans="1:63" x14ac:dyDescent="0.25">
      <c r="A193" t="s">
        <v>194</v>
      </c>
      <c r="B193">
        <v>46649</v>
      </c>
      <c r="C193">
        <v>63</v>
      </c>
      <c r="D193">
        <v>8.6199999999999992</v>
      </c>
      <c r="E193">
        <v>543.37</v>
      </c>
      <c r="F193">
        <v>585.20000000000005</v>
      </c>
      <c r="G193">
        <v>1.14E-2</v>
      </c>
      <c r="H193">
        <v>0</v>
      </c>
      <c r="I193">
        <v>7.9000000000000008E-3</v>
      </c>
      <c r="J193">
        <v>1.6999999999999999E-3</v>
      </c>
      <c r="K193">
        <v>8.3000000000000001E-3</v>
      </c>
      <c r="L193">
        <v>0.94140000000000001</v>
      </c>
      <c r="M193">
        <v>2.93E-2</v>
      </c>
      <c r="N193">
        <v>0.22339999999999999</v>
      </c>
      <c r="O193">
        <v>3.3999999999999998E-3</v>
      </c>
      <c r="P193">
        <v>7.7700000000000005E-2</v>
      </c>
      <c r="Q193" s="1">
        <v>61316</v>
      </c>
      <c r="R193">
        <v>0.14630000000000001</v>
      </c>
      <c r="S193">
        <v>7.3200000000000001E-2</v>
      </c>
      <c r="T193">
        <v>0.78049999999999997</v>
      </c>
      <c r="U193">
        <v>6.2</v>
      </c>
      <c r="V193" s="1">
        <v>75125.19</v>
      </c>
      <c r="W193">
        <v>81.599999999999994</v>
      </c>
      <c r="X193" s="1">
        <v>172560.89</v>
      </c>
      <c r="Y193">
        <v>0.9667</v>
      </c>
      <c r="Z193">
        <v>7.1000000000000004E-3</v>
      </c>
      <c r="AA193">
        <v>2.6200000000000001E-2</v>
      </c>
      <c r="AB193">
        <v>3.3300000000000003E-2</v>
      </c>
      <c r="AC193">
        <v>172.56</v>
      </c>
      <c r="AD193" s="1">
        <v>4069.48</v>
      </c>
      <c r="AE193">
        <v>580.97</v>
      </c>
      <c r="AF193" s="1">
        <v>151148.57</v>
      </c>
      <c r="AG193">
        <v>315</v>
      </c>
      <c r="AH193" s="1">
        <v>32682</v>
      </c>
      <c r="AI193" s="1">
        <v>55860</v>
      </c>
      <c r="AJ193">
        <v>33.729999999999997</v>
      </c>
      <c r="AK193">
        <v>23.29</v>
      </c>
      <c r="AL193">
        <v>26.35</v>
      </c>
      <c r="AM193">
        <v>4.9000000000000004</v>
      </c>
      <c r="AN193" s="1">
        <v>1247.58</v>
      </c>
      <c r="AO193">
        <v>1.5349999999999999</v>
      </c>
      <c r="AP193" s="1">
        <v>1831.46</v>
      </c>
      <c r="AQ193" s="1">
        <v>2001.46</v>
      </c>
      <c r="AR193" s="1">
        <v>6152.18</v>
      </c>
      <c r="AS193">
        <v>416.96</v>
      </c>
      <c r="AT193">
        <v>379.39</v>
      </c>
      <c r="AU193" s="1">
        <v>10781.47</v>
      </c>
      <c r="AV193" s="1">
        <v>6339.05</v>
      </c>
      <c r="AW193">
        <v>0.45839999999999997</v>
      </c>
      <c r="AX193" s="1">
        <v>4191.3100000000004</v>
      </c>
      <c r="AY193">
        <v>0.30309999999999998</v>
      </c>
      <c r="AZ193" s="1">
        <v>2862.01</v>
      </c>
      <c r="BA193">
        <v>0.20699999999999999</v>
      </c>
      <c r="BB193">
        <v>436.65</v>
      </c>
      <c r="BC193">
        <v>3.1600000000000003E-2</v>
      </c>
      <c r="BD193" s="1">
        <v>13829.02</v>
      </c>
      <c r="BE193" s="1">
        <v>7649.05</v>
      </c>
      <c r="BF193">
        <v>2.2978000000000001</v>
      </c>
      <c r="BG193">
        <v>0.54769999999999996</v>
      </c>
      <c r="BH193">
        <v>0.1799</v>
      </c>
      <c r="BI193">
        <v>0.21959999999999999</v>
      </c>
      <c r="BJ193">
        <v>3.9199999999999999E-2</v>
      </c>
      <c r="BK193">
        <v>1.37E-2</v>
      </c>
    </row>
    <row r="194" spans="1:63" x14ac:dyDescent="0.25">
      <c r="A194" t="s">
        <v>195</v>
      </c>
      <c r="B194">
        <v>47852</v>
      </c>
      <c r="C194">
        <v>83</v>
      </c>
      <c r="D194">
        <v>13.84</v>
      </c>
      <c r="E194" s="1">
        <v>1148.8699999999999</v>
      </c>
      <c r="F194" s="1">
        <v>1193.73</v>
      </c>
      <c r="G194">
        <v>8.0000000000000004E-4</v>
      </c>
      <c r="H194">
        <v>0</v>
      </c>
      <c r="I194">
        <v>1.5E-3</v>
      </c>
      <c r="J194">
        <v>5.0000000000000001E-3</v>
      </c>
      <c r="K194">
        <v>1.6400000000000001E-2</v>
      </c>
      <c r="L194">
        <v>0.95209999999999995</v>
      </c>
      <c r="M194">
        <v>2.4199999999999999E-2</v>
      </c>
      <c r="N194">
        <v>0.31359999999999999</v>
      </c>
      <c r="O194">
        <v>0</v>
      </c>
      <c r="P194">
        <v>0.20660000000000001</v>
      </c>
      <c r="Q194" s="1">
        <v>54152.98</v>
      </c>
      <c r="R194">
        <v>0.27500000000000002</v>
      </c>
      <c r="S194">
        <v>0.17499999999999999</v>
      </c>
      <c r="T194">
        <v>0.55000000000000004</v>
      </c>
      <c r="U194">
        <v>6</v>
      </c>
      <c r="V194" s="1">
        <v>90636.17</v>
      </c>
      <c r="W194">
        <v>181.13</v>
      </c>
      <c r="X194" s="1">
        <v>151582.69</v>
      </c>
      <c r="Y194">
        <v>0.8397</v>
      </c>
      <c r="Z194">
        <v>9.1899999999999996E-2</v>
      </c>
      <c r="AA194">
        <v>6.83E-2</v>
      </c>
      <c r="AB194">
        <v>0.1603</v>
      </c>
      <c r="AC194">
        <v>151.58000000000001</v>
      </c>
      <c r="AD194" s="1">
        <v>4249.53</v>
      </c>
      <c r="AE194">
        <v>516.94000000000005</v>
      </c>
      <c r="AF194" s="1">
        <v>131503.26</v>
      </c>
      <c r="AG194">
        <v>216</v>
      </c>
      <c r="AH194" s="1">
        <v>34056</v>
      </c>
      <c r="AI194" s="1">
        <v>55680</v>
      </c>
      <c r="AJ194">
        <v>47.99</v>
      </c>
      <c r="AK194">
        <v>26.03</v>
      </c>
      <c r="AL194">
        <v>31.5</v>
      </c>
      <c r="AM194">
        <v>4.0999999999999996</v>
      </c>
      <c r="AN194">
        <v>0</v>
      </c>
      <c r="AO194">
        <v>0.91239999999999999</v>
      </c>
      <c r="AP194" s="1">
        <v>1340.3</v>
      </c>
      <c r="AQ194" s="1">
        <v>1733.59</v>
      </c>
      <c r="AR194" s="1">
        <v>5914.23</v>
      </c>
      <c r="AS194">
        <v>500.28</v>
      </c>
      <c r="AT194">
        <v>250.66</v>
      </c>
      <c r="AU194" s="1">
        <v>9739.06</v>
      </c>
      <c r="AV194" s="1">
        <v>5654.82</v>
      </c>
      <c r="AW194">
        <v>0.49619999999999997</v>
      </c>
      <c r="AX194" s="1">
        <v>3249.56</v>
      </c>
      <c r="AY194">
        <v>0.28510000000000002</v>
      </c>
      <c r="AZ194" s="1">
        <v>1654.69</v>
      </c>
      <c r="BA194">
        <v>0.1452</v>
      </c>
      <c r="BB194">
        <v>836.91</v>
      </c>
      <c r="BC194">
        <v>7.3400000000000007E-2</v>
      </c>
      <c r="BD194" s="1">
        <v>11395.97</v>
      </c>
      <c r="BE194" s="1">
        <v>5797.08</v>
      </c>
      <c r="BF194">
        <v>1.7003999999999999</v>
      </c>
      <c r="BG194">
        <v>0.56089999999999995</v>
      </c>
      <c r="BH194">
        <v>0.22209999999999999</v>
      </c>
      <c r="BI194">
        <v>0.16</v>
      </c>
      <c r="BJ194">
        <v>3.6900000000000002E-2</v>
      </c>
      <c r="BK194">
        <v>2.01E-2</v>
      </c>
    </row>
    <row r="195" spans="1:63" x14ac:dyDescent="0.25">
      <c r="A195" t="s">
        <v>196</v>
      </c>
      <c r="B195">
        <v>44016</v>
      </c>
      <c r="C195">
        <v>143</v>
      </c>
      <c r="D195">
        <v>29.7</v>
      </c>
      <c r="E195" s="1">
        <v>4247.0600000000004</v>
      </c>
      <c r="F195" s="1">
        <v>3519.42</v>
      </c>
      <c r="G195">
        <v>2.5999999999999999E-3</v>
      </c>
      <c r="H195">
        <v>2.9999999999999997E-4</v>
      </c>
      <c r="I195">
        <v>8.8599999999999998E-2</v>
      </c>
      <c r="J195">
        <v>1.4E-3</v>
      </c>
      <c r="K195">
        <v>0.24690000000000001</v>
      </c>
      <c r="L195">
        <v>0.56740000000000002</v>
      </c>
      <c r="M195">
        <v>9.2799999999999994E-2</v>
      </c>
      <c r="N195">
        <v>0.72450000000000003</v>
      </c>
      <c r="O195">
        <v>2.0799999999999999E-2</v>
      </c>
      <c r="P195">
        <v>0.13300000000000001</v>
      </c>
      <c r="Q195" s="1">
        <v>60811.09</v>
      </c>
      <c r="R195">
        <v>0.25969999999999999</v>
      </c>
      <c r="S195">
        <v>0.19769999999999999</v>
      </c>
      <c r="T195">
        <v>0.54259999999999997</v>
      </c>
      <c r="U195">
        <v>37.5</v>
      </c>
      <c r="V195" s="1">
        <v>79265</v>
      </c>
      <c r="W195">
        <v>109.66</v>
      </c>
      <c r="X195" s="1">
        <v>151170.51</v>
      </c>
      <c r="Y195">
        <v>0.6905</v>
      </c>
      <c r="Z195">
        <v>0.2009</v>
      </c>
      <c r="AA195">
        <v>0.1086</v>
      </c>
      <c r="AB195">
        <v>0.3095</v>
      </c>
      <c r="AC195">
        <v>151.16999999999999</v>
      </c>
      <c r="AD195" s="1">
        <v>3532.09</v>
      </c>
      <c r="AE195">
        <v>399</v>
      </c>
      <c r="AF195" s="1">
        <v>142059.48000000001</v>
      </c>
      <c r="AG195">
        <v>268</v>
      </c>
      <c r="AH195" s="1">
        <v>31389</v>
      </c>
      <c r="AI195" s="1">
        <v>48202</v>
      </c>
      <c r="AJ195">
        <v>33.700000000000003</v>
      </c>
      <c r="AK195">
        <v>21.6</v>
      </c>
      <c r="AL195">
        <v>23.84</v>
      </c>
      <c r="AM195">
        <v>4.2</v>
      </c>
      <c r="AN195" s="1">
        <v>1873.88</v>
      </c>
      <c r="AO195">
        <v>1.3313999999999999</v>
      </c>
      <c r="AP195" s="1">
        <v>1925.9</v>
      </c>
      <c r="AQ195" s="1">
        <v>2111.94</v>
      </c>
      <c r="AR195" s="1">
        <v>6736.85</v>
      </c>
      <c r="AS195">
        <v>907.24</v>
      </c>
      <c r="AT195">
        <v>387.59</v>
      </c>
      <c r="AU195" s="1">
        <v>12069.51</v>
      </c>
      <c r="AV195" s="1">
        <v>5891.65</v>
      </c>
      <c r="AW195">
        <v>0.43540000000000001</v>
      </c>
      <c r="AX195" s="1">
        <v>5821.47</v>
      </c>
      <c r="AY195">
        <v>0.43020000000000003</v>
      </c>
      <c r="AZ195">
        <v>663.23</v>
      </c>
      <c r="BA195">
        <v>4.9000000000000002E-2</v>
      </c>
      <c r="BB195" s="1">
        <v>1154.1199999999999</v>
      </c>
      <c r="BC195">
        <v>8.5300000000000001E-2</v>
      </c>
      <c r="BD195" s="1">
        <v>13530.47</v>
      </c>
      <c r="BE195" s="1">
        <v>2817.56</v>
      </c>
      <c r="BF195">
        <v>0.8952</v>
      </c>
      <c r="BG195">
        <v>0.55079999999999996</v>
      </c>
      <c r="BH195">
        <v>0.20219999999999999</v>
      </c>
      <c r="BI195">
        <v>0.20979999999999999</v>
      </c>
      <c r="BJ195">
        <v>2.3E-2</v>
      </c>
      <c r="BK195">
        <v>1.4200000000000001E-2</v>
      </c>
    </row>
    <row r="196" spans="1:63" x14ac:dyDescent="0.25">
      <c r="A196" t="s">
        <v>197</v>
      </c>
      <c r="B196">
        <v>50492</v>
      </c>
      <c r="C196">
        <v>163</v>
      </c>
      <c r="D196">
        <v>3.91</v>
      </c>
      <c r="E196">
        <v>638.03</v>
      </c>
      <c r="F196">
        <v>581.53</v>
      </c>
      <c r="G196">
        <v>0</v>
      </c>
      <c r="H196">
        <v>0</v>
      </c>
      <c r="I196">
        <v>1.6999999999999999E-3</v>
      </c>
      <c r="J196">
        <v>0</v>
      </c>
      <c r="K196">
        <v>1.78E-2</v>
      </c>
      <c r="L196">
        <v>0.96350000000000002</v>
      </c>
      <c r="M196">
        <v>1.7000000000000001E-2</v>
      </c>
      <c r="N196">
        <v>0.45479999999999998</v>
      </c>
      <c r="O196">
        <v>0</v>
      </c>
      <c r="P196">
        <v>0.13780000000000001</v>
      </c>
      <c r="Q196" s="1">
        <v>46863.839999999997</v>
      </c>
      <c r="R196">
        <v>0.13950000000000001</v>
      </c>
      <c r="S196">
        <v>0.20930000000000001</v>
      </c>
      <c r="T196">
        <v>0.6512</v>
      </c>
      <c r="U196">
        <v>5.5</v>
      </c>
      <c r="V196" s="1">
        <v>70034.55</v>
      </c>
      <c r="W196">
        <v>111.68</v>
      </c>
      <c r="X196" s="1">
        <v>123322.46</v>
      </c>
      <c r="Y196">
        <v>0.86080000000000001</v>
      </c>
      <c r="Z196">
        <v>4.8800000000000003E-2</v>
      </c>
      <c r="AA196">
        <v>9.0399999999999994E-2</v>
      </c>
      <c r="AB196">
        <v>0.13919999999999999</v>
      </c>
      <c r="AC196">
        <v>123.32</v>
      </c>
      <c r="AD196" s="1">
        <v>2990.35</v>
      </c>
      <c r="AE196">
        <v>432.7</v>
      </c>
      <c r="AF196" s="1">
        <v>113430.02</v>
      </c>
      <c r="AG196">
        <v>145</v>
      </c>
      <c r="AH196" s="1">
        <v>30594</v>
      </c>
      <c r="AI196" s="1">
        <v>45421</v>
      </c>
      <c r="AJ196">
        <v>32.78</v>
      </c>
      <c r="AK196">
        <v>23.4</v>
      </c>
      <c r="AL196">
        <v>23.43</v>
      </c>
      <c r="AM196">
        <v>3.6</v>
      </c>
      <c r="AN196">
        <v>0</v>
      </c>
      <c r="AO196">
        <v>0.80269999999999997</v>
      </c>
      <c r="AP196" s="1">
        <v>2136.79</v>
      </c>
      <c r="AQ196" s="1">
        <v>3557.09</v>
      </c>
      <c r="AR196" s="1">
        <v>6193.3</v>
      </c>
      <c r="AS196">
        <v>535.71</v>
      </c>
      <c r="AT196">
        <v>466.96</v>
      </c>
      <c r="AU196" s="1">
        <v>12889.91</v>
      </c>
      <c r="AV196" s="1">
        <v>10452.870000000001</v>
      </c>
      <c r="AW196">
        <v>0.69920000000000004</v>
      </c>
      <c r="AX196" s="1">
        <v>2777.43</v>
      </c>
      <c r="AY196">
        <v>0.18579999999999999</v>
      </c>
      <c r="AZ196">
        <v>782.31</v>
      </c>
      <c r="BA196">
        <v>5.2299999999999999E-2</v>
      </c>
      <c r="BB196">
        <v>937.4</v>
      </c>
      <c r="BC196">
        <v>6.2700000000000006E-2</v>
      </c>
      <c r="BD196" s="1">
        <v>14950.01</v>
      </c>
      <c r="BE196" s="1">
        <v>8594.92</v>
      </c>
      <c r="BF196">
        <v>2.8858000000000001</v>
      </c>
      <c r="BG196">
        <v>0.4617</v>
      </c>
      <c r="BH196">
        <v>0.26590000000000003</v>
      </c>
      <c r="BI196">
        <v>0.2228</v>
      </c>
      <c r="BJ196">
        <v>4.2000000000000003E-2</v>
      </c>
      <c r="BK196">
        <v>7.6E-3</v>
      </c>
    </row>
    <row r="197" spans="1:63" x14ac:dyDescent="0.25">
      <c r="A197" t="s">
        <v>198</v>
      </c>
      <c r="B197">
        <v>46961</v>
      </c>
      <c r="C197">
        <v>28</v>
      </c>
      <c r="D197">
        <v>279.36</v>
      </c>
      <c r="E197" s="1">
        <v>7822.18</v>
      </c>
      <c r="F197" s="1">
        <v>7698.51</v>
      </c>
      <c r="G197">
        <v>5.1900000000000002E-2</v>
      </c>
      <c r="H197">
        <v>1.6000000000000001E-3</v>
      </c>
      <c r="I197">
        <v>0.2722</v>
      </c>
      <c r="J197">
        <v>5.4999999999999997E-3</v>
      </c>
      <c r="K197">
        <v>6.5299999999999997E-2</v>
      </c>
      <c r="L197">
        <v>0.59440000000000004</v>
      </c>
      <c r="M197">
        <v>9.1000000000000004E-3</v>
      </c>
      <c r="N197">
        <v>0.23810000000000001</v>
      </c>
      <c r="O197">
        <v>4.5100000000000001E-2</v>
      </c>
      <c r="P197">
        <v>0.15049999999999999</v>
      </c>
      <c r="Q197" s="1">
        <v>70680.679999999993</v>
      </c>
      <c r="R197">
        <v>0.18140000000000001</v>
      </c>
      <c r="S197">
        <v>0.26390000000000002</v>
      </c>
      <c r="T197">
        <v>0.55459999999999998</v>
      </c>
      <c r="U197">
        <v>41.8</v>
      </c>
      <c r="V197" s="1">
        <v>104590.72</v>
      </c>
      <c r="W197">
        <v>185.31</v>
      </c>
      <c r="X197" s="1">
        <v>210257.82</v>
      </c>
      <c r="Y197">
        <v>0.75729999999999997</v>
      </c>
      <c r="Z197">
        <v>0.2059</v>
      </c>
      <c r="AA197">
        <v>3.6900000000000002E-2</v>
      </c>
      <c r="AB197">
        <v>0.2427</v>
      </c>
      <c r="AC197">
        <v>210.26</v>
      </c>
      <c r="AD197" s="1">
        <v>9517.2900000000009</v>
      </c>
      <c r="AE197">
        <v>852</v>
      </c>
      <c r="AF197" s="1">
        <v>201659.41</v>
      </c>
      <c r="AG197">
        <v>491</v>
      </c>
      <c r="AH197" s="1">
        <v>48934</v>
      </c>
      <c r="AI197" s="1">
        <v>89077</v>
      </c>
      <c r="AJ197">
        <v>76.38</v>
      </c>
      <c r="AK197">
        <v>42.24</v>
      </c>
      <c r="AL197">
        <v>50.81</v>
      </c>
      <c r="AM197">
        <v>4.4000000000000004</v>
      </c>
      <c r="AN197">
        <v>0</v>
      </c>
      <c r="AO197">
        <v>0.68730000000000002</v>
      </c>
      <c r="AP197" s="1">
        <v>1343.85</v>
      </c>
      <c r="AQ197" s="1">
        <v>1404.33</v>
      </c>
      <c r="AR197" s="1">
        <v>7540.35</v>
      </c>
      <c r="AS197">
        <v>716.54</v>
      </c>
      <c r="AT197">
        <v>416.16</v>
      </c>
      <c r="AU197" s="1">
        <v>11421.22</v>
      </c>
      <c r="AV197" s="1">
        <v>2942.71</v>
      </c>
      <c r="AW197">
        <v>0.2339</v>
      </c>
      <c r="AX197" s="1">
        <v>7464.04</v>
      </c>
      <c r="AY197">
        <v>0.59330000000000005</v>
      </c>
      <c r="AZ197" s="1">
        <v>1584.33</v>
      </c>
      <c r="BA197">
        <v>0.12590000000000001</v>
      </c>
      <c r="BB197">
        <v>589.54999999999995</v>
      </c>
      <c r="BC197">
        <v>4.6899999999999997E-2</v>
      </c>
      <c r="BD197" s="1">
        <v>12580.63</v>
      </c>
      <c r="BE197" s="1">
        <v>1464.16</v>
      </c>
      <c r="BF197">
        <v>0.2026</v>
      </c>
      <c r="BG197">
        <v>0.62309999999999999</v>
      </c>
      <c r="BH197">
        <v>0.2127</v>
      </c>
      <c r="BI197">
        <v>0.1305</v>
      </c>
      <c r="BJ197">
        <v>2.1000000000000001E-2</v>
      </c>
      <c r="BK197">
        <v>1.2800000000000001E-2</v>
      </c>
    </row>
    <row r="198" spans="1:63" x14ac:dyDescent="0.25">
      <c r="A198" t="s">
        <v>199</v>
      </c>
      <c r="B198">
        <v>44024</v>
      </c>
      <c r="C198">
        <v>29</v>
      </c>
      <c r="D198">
        <v>68.28</v>
      </c>
      <c r="E198" s="1">
        <v>1980.17</v>
      </c>
      <c r="F198" s="1">
        <v>1689.97</v>
      </c>
      <c r="G198">
        <v>0</v>
      </c>
      <c r="H198">
        <v>5.9999999999999995E-4</v>
      </c>
      <c r="I198">
        <v>6.3E-3</v>
      </c>
      <c r="J198">
        <v>1.6999999999999999E-3</v>
      </c>
      <c r="K198">
        <v>1.9900000000000001E-2</v>
      </c>
      <c r="L198">
        <v>0.94530000000000003</v>
      </c>
      <c r="M198">
        <v>2.6200000000000001E-2</v>
      </c>
      <c r="N198">
        <v>0.62070000000000003</v>
      </c>
      <c r="O198">
        <v>1.4E-3</v>
      </c>
      <c r="P198">
        <v>0.1608</v>
      </c>
      <c r="Q198" s="1">
        <v>56671.18</v>
      </c>
      <c r="R198">
        <v>0.18579999999999999</v>
      </c>
      <c r="S198">
        <v>0.15040000000000001</v>
      </c>
      <c r="T198">
        <v>0.66369999999999996</v>
      </c>
      <c r="U198">
        <v>19.5</v>
      </c>
      <c r="V198" s="1">
        <v>65790.460000000006</v>
      </c>
      <c r="W198">
        <v>95.29</v>
      </c>
      <c r="X198" s="1">
        <v>88733.45</v>
      </c>
      <c r="Y198">
        <v>0.7984</v>
      </c>
      <c r="Z198">
        <v>0.17799999999999999</v>
      </c>
      <c r="AA198">
        <v>2.3599999999999999E-2</v>
      </c>
      <c r="AB198">
        <v>0.2016</v>
      </c>
      <c r="AC198">
        <v>88.73</v>
      </c>
      <c r="AD198" s="1">
        <v>2871.63</v>
      </c>
      <c r="AE198">
        <v>443.98</v>
      </c>
      <c r="AF198" s="1">
        <v>81645.03</v>
      </c>
      <c r="AG198">
        <v>57</v>
      </c>
      <c r="AH198" s="1">
        <v>28424</v>
      </c>
      <c r="AI198" s="1">
        <v>43081</v>
      </c>
      <c r="AJ198">
        <v>55.93</v>
      </c>
      <c r="AK198">
        <v>29.62</v>
      </c>
      <c r="AL198">
        <v>41.55</v>
      </c>
      <c r="AM198">
        <v>3.9</v>
      </c>
      <c r="AN198">
        <v>0</v>
      </c>
      <c r="AO198">
        <v>0.81330000000000002</v>
      </c>
      <c r="AP198" s="1">
        <v>1416.48</v>
      </c>
      <c r="AQ198" s="1">
        <v>2217.3000000000002</v>
      </c>
      <c r="AR198" s="1">
        <v>7094.75</v>
      </c>
      <c r="AS198">
        <v>737.46</v>
      </c>
      <c r="AT198">
        <v>425.75</v>
      </c>
      <c r="AU198" s="1">
        <v>11891.71</v>
      </c>
      <c r="AV198" s="1">
        <v>9115.16</v>
      </c>
      <c r="AW198">
        <v>0.65339999999999998</v>
      </c>
      <c r="AX198" s="1">
        <v>2676.48</v>
      </c>
      <c r="AY198">
        <v>0.19189999999999999</v>
      </c>
      <c r="AZ198" s="1">
        <v>1122.3499999999999</v>
      </c>
      <c r="BA198">
        <v>8.0500000000000002E-2</v>
      </c>
      <c r="BB198" s="1">
        <v>1036.6400000000001</v>
      </c>
      <c r="BC198">
        <v>7.4300000000000005E-2</v>
      </c>
      <c r="BD198" s="1">
        <v>13950.64</v>
      </c>
      <c r="BE198" s="1">
        <v>6604.34</v>
      </c>
      <c r="BF198">
        <v>2.6989999999999998</v>
      </c>
      <c r="BG198">
        <v>0.45540000000000003</v>
      </c>
      <c r="BH198">
        <v>0.2223</v>
      </c>
      <c r="BI198">
        <v>0.26579999999999998</v>
      </c>
      <c r="BJ198">
        <v>4.7300000000000002E-2</v>
      </c>
      <c r="BK198">
        <v>9.2999999999999992E-3</v>
      </c>
    </row>
    <row r="199" spans="1:63" x14ac:dyDescent="0.25">
      <c r="A199" t="s">
        <v>200</v>
      </c>
      <c r="B199">
        <v>65680</v>
      </c>
      <c r="C199">
        <v>382</v>
      </c>
      <c r="D199">
        <v>6.11</v>
      </c>
      <c r="E199" s="1">
        <v>2334.27</v>
      </c>
      <c r="F199" s="1">
        <v>2174.23</v>
      </c>
      <c r="G199">
        <v>3.8E-3</v>
      </c>
      <c r="H199">
        <v>0</v>
      </c>
      <c r="I199">
        <v>2.3300000000000001E-2</v>
      </c>
      <c r="J199">
        <v>8.9999999999999998E-4</v>
      </c>
      <c r="K199">
        <v>6.1999999999999998E-3</v>
      </c>
      <c r="L199">
        <v>0.94059999999999999</v>
      </c>
      <c r="M199">
        <v>2.52E-2</v>
      </c>
      <c r="N199">
        <v>0.98939999999999995</v>
      </c>
      <c r="O199">
        <v>0</v>
      </c>
      <c r="P199">
        <v>0.1777</v>
      </c>
      <c r="Q199" s="1">
        <v>54015.9</v>
      </c>
      <c r="R199">
        <v>0.2747</v>
      </c>
      <c r="S199">
        <v>0.1648</v>
      </c>
      <c r="T199">
        <v>0.56040000000000001</v>
      </c>
      <c r="U199">
        <v>18</v>
      </c>
      <c r="V199" s="1">
        <v>85448.17</v>
      </c>
      <c r="W199">
        <v>122.98</v>
      </c>
      <c r="X199" s="1">
        <v>215206.78</v>
      </c>
      <c r="Y199">
        <v>0.4219</v>
      </c>
      <c r="Z199">
        <v>0.13819999999999999</v>
      </c>
      <c r="AA199">
        <v>0.43980000000000002</v>
      </c>
      <c r="AB199">
        <v>0.57809999999999995</v>
      </c>
      <c r="AC199">
        <v>215.21</v>
      </c>
      <c r="AD199" s="1">
        <v>4734.55</v>
      </c>
      <c r="AE199">
        <v>397.52</v>
      </c>
      <c r="AF199" s="1">
        <v>230741.63</v>
      </c>
      <c r="AG199">
        <v>536</v>
      </c>
      <c r="AH199" s="1">
        <v>29493</v>
      </c>
      <c r="AI199" s="1">
        <v>50269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0.79379999999999995</v>
      </c>
      <c r="AP199" s="1">
        <v>2236.4899999999998</v>
      </c>
      <c r="AQ199" s="1">
        <v>2892.06</v>
      </c>
      <c r="AR199" s="1">
        <v>7617.83</v>
      </c>
      <c r="AS199">
        <v>456.94</v>
      </c>
      <c r="AT199">
        <v>180.46</v>
      </c>
      <c r="AU199" s="1">
        <v>13383.76</v>
      </c>
      <c r="AV199" s="1">
        <v>6277.3</v>
      </c>
      <c r="AW199">
        <v>0.43940000000000001</v>
      </c>
      <c r="AX199" s="1">
        <v>4884.99</v>
      </c>
      <c r="AY199">
        <v>0.34189999999999998</v>
      </c>
      <c r="AZ199" s="1">
        <v>1511.21</v>
      </c>
      <c r="BA199">
        <v>0.10580000000000001</v>
      </c>
      <c r="BB199" s="1">
        <v>1612.22</v>
      </c>
      <c r="BC199">
        <v>0.1129</v>
      </c>
      <c r="BD199" s="1">
        <v>14285.72</v>
      </c>
      <c r="BE199" s="1">
        <v>5205.29</v>
      </c>
      <c r="BF199">
        <v>2.0030999999999999</v>
      </c>
      <c r="BG199">
        <v>0.52259999999999995</v>
      </c>
      <c r="BH199">
        <v>0.25590000000000002</v>
      </c>
      <c r="BI199">
        <v>0.16969999999999999</v>
      </c>
      <c r="BJ199">
        <v>3.5400000000000001E-2</v>
      </c>
      <c r="BK199">
        <v>1.6400000000000001E-2</v>
      </c>
    </row>
    <row r="200" spans="1:63" x14ac:dyDescent="0.25">
      <c r="A200" t="s">
        <v>201</v>
      </c>
      <c r="B200">
        <v>44032</v>
      </c>
      <c r="C200">
        <v>100</v>
      </c>
      <c r="D200">
        <v>19.989999999999998</v>
      </c>
      <c r="E200" s="1">
        <v>1998.51</v>
      </c>
      <c r="F200" s="1">
        <v>2005.17</v>
      </c>
      <c r="G200">
        <v>8.0999999999999996E-3</v>
      </c>
      <c r="H200">
        <v>0</v>
      </c>
      <c r="I200">
        <v>2.9700000000000001E-2</v>
      </c>
      <c r="J200">
        <v>0</v>
      </c>
      <c r="K200">
        <v>1.01E-2</v>
      </c>
      <c r="L200">
        <v>0.90349999999999997</v>
      </c>
      <c r="M200">
        <v>4.8599999999999997E-2</v>
      </c>
      <c r="N200">
        <v>0.54200000000000004</v>
      </c>
      <c r="O200">
        <v>1E-3</v>
      </c>
      <c r="P200">
        <v>0.23680000000000001</v>
      </c>
      <c r="Q200" s="1">
        <v>36605.86</v>
      </c>
      <c r="R200">
        <v>0.39550000000000002</v>
      </c>
      <c r="S200">
        <v>0.1091</v>
      </c>
      <c r="T200">
        <v>0.4955</v>
      </c>
      <c r="U200">
        <v>15.16</v>
      </c>
      <c r="V200" s="1">
        <v>73599.27</v>
      </c>
      <c r="W200">
        <v>126.13</v>
      </c>
      <c r="X200" s="1">
        <v>136099.53</v>
      </c>
      <c r="Y200">
        <v>0.73560000000000003</v>
      </c>
      <c r="Z200">
        <v>0.21540000000000001</v>
      </c>
      <c r="AA200">
        <v>4.9000000000000002E-2</v>
      </c>
      <c r="AB200">
        <v>0.26440000000000002</v>
      </c>
      <c r="AC200">
        <v>136.1</v>
      </c>
      <c r="AD200" s="1">
        <v>3069.37</v>
      </c>
      <c r="AE200">
        <v>459.6</v>
      </c>
      <c r="AF200" s="1">
        <v>129464.77</v>
      </c>
      <c r="AG200">
        <v>209</v>
      </c>
      <c r="AH200" s="1">
        <v>29885</v>
      </c>
      <c r="AI200" s="1">
        <v>53453</v>
      </c>
      <c r="AJ200">
        <v>33</v>
      </c>
      <c r="AK200">
        <v>22</v>
      </c>
      <c r="AL200">
        <v>22.06</v>
      </c>
      <c r="AM200">
        <v>3.8</v>
      </c>
      <c r="AN200">
        <v>0</v>
      </c>
      <c r="AO200">
        <v>0.70679999999999998</v>
      </c>
      <c r="AP200" s="1">
        <v>1198.7</v>
      </c>
      <c r="AQ200" s="1">
        <v>2154.1</v>
      </c>
      <c r="AR200" s="1">
        <v>5579.5</v>
      </c>
      <c r="AS200">
        <v>508.2</v>
      </c>
      <c r="AT200">
        <v>406.04</v>
      </c>
      <c r="AU200" s="1">
        <v>9846.5400000000009</v>
      </c>
      <c r="AV200" s="1">
        <v>6429.57</v>
      </c>
      <c r="AW200">
        <v>0.53779999999999994</v>
      </c>
      <c r="AX200" s="1">
        <v>2570.5300000000002</v>
      </c>
      <c r="AY200">
        <v>0.215</v>
      </c>
      <c r="AZ200" s="1">
        <v>1312.94</v>
      </c>
      <c r="BA200">
        <v>0.10979999999999999</v>
      </c>
      <c r="BB200" s="1">
        <v>1642.86</v>
      </c>
      <c r="BC200">
        <v>0.13739999999999999</v>
      </c>
      <c r="BD200" s="1">
        <v>11955.9</v>
      </c>
      <c r="BE200" s="1">
        <v>6143.4</v>
      </c>
      <c r="BF200">
        <v>1.9054</v>
      </c>
      <c r="BG200">
        <v>0.52890000000000004</v>
      </c>
      <c r="BH200">
        <v>0.2288</v>
      </c>
      <c r="BI200">
        <v>0.19850000000000001</v>
      </c>
      <c r="BJ200">
        <v>3.2000000000000001E-2</v>
      </c>
      <c r="BK200">
        <v>1.18E-2</v>
      </c>
    </row>
    <row r="201" spans="1:63" x14ac:dyDescent="0.25">
      <c r="A201" t="s">
        <v>202</v>
      </c>
      <c r="B201">
        <v>50278</v>
      </c>
      <c r="C201">
        <v>109</v>
      </c>
      <c r="D201">
        <v>11</v>
      </c>
      <c r="E201" s="1">
        <v>1198.67</v>
      </c>
      <c r="F201" s="1">
        <v>1201.71</v>
      </c>
      <c r="G201">
        <v>4.1999999999999997E-3</v>
      </c>
      <c r="H201">
        <v>0</v>
      </c>
      <c r="I201">
        <v>2.5000000000000001E-3</v>
      </c>
      <c r="J201">
        <v>0</v>
      </c>
      <c r="K201">
        <v>4.1000000000000002E-2</v>
      </c>
      <c r="L201">
        <v>0.93659999999999999</v>
      </c>
      <c r="M201">
        <v>1.5699999999999999E-2</v>
      </c>
      <c r="N201">
        <v>0.35410000000000003</v>
      </c>
      <c r="O201">
        <v>6.7000000000000002E-3</v>
      </c>
      <c r="P201">
        <v>0.15509999999999999</v>
      </c>
      <c r="Q201" s="1">
        <v>52767.32</v>
      </c>
      <c r="R201">
        <v>0.26919999999999999</v>
      </c>
      <c r="S201">
        <v>0.17949999999999999</v>
      </c>
      <c r="T201">
        <v>0.55130000000000001</v>
      </c>
      <c r="U201">
        <v>10.75</v>
      </c>
      <c r="V201" s="1">
        <v>69677.86</v>
      </c>
      <c r="W201">
        <v>107.48</v>
      </c>
      <c r="X201" s="1">
        <v>212761.28</v>
      </c>
      <c r="Y201">
        <v>0.76939999999999997</v>
      </c>
      <c r="Z201">
        <v>0.1759</v>
      </c>
      <c r="AA201">
        <v>5.4699999999999999E-2</v>
      </c>
      <c r="AB201">
        <v>0.2306</v>
      </c>
      <c r="AC201">
        <v>212.76</v>
      </c>
      <c r="AD201" s="1">
        <v>6251.42</v>
      </c>
      <c r="AE201">
        <v>561.83000000000004</v>
      </c>
      <c r="AF201" s="1">
        <v>197078.46</v>
      </c>
      <c r="AG201">
        <v>486</v>
      </c>
      <c r="AH201" s="1">
        <v>30720</v>
      </c>
      <c r="AI201" s="1">
        <v>50775</v>
      </c>
      <c r="AJ201">
        <v>50.1</v>
      </c>
      <c r="AK201">
        <v>27.84</v>
      </c>
      <c r="AL201">
        <v>29.69</v>
      </c>
      <c r="AM201">
        <v>4.9000000000000004</v>
      </c>
      <c r="AN201">
        <v>0</v>
      </c>
      <c r="AO201">
        <v>1.0645</v>
      </c>
      <c r="AP201" s="1">
        <v>1337.71</v>
      </c>
      <c r="AQ201" s="1">
        <v>1903.52</v>
      </c>
      <c r="AR201" s="1">
        <v>6196.86</v>
      </c>
      <c r="AS201">
        <v>323.14999999999998</v>
      </c>
      <c r="AT201">
        <v>175.73</v>
      </c>
      <c r="AU201" s="1">
        <v>9936.93</v>
      </c>
      <c r="AV201" s="1">
        <v>4232.3900000000003</v>
      </c>
      <c r="AW201">
        <v>0.36049999999999999</v>
      </c>
      <c r="AX201" s="1">
        <v>5186.47</v>
      </c>
      <c r="AY201">
        <v>0.44180000000000003</v>
      </c>
      <c r="AZ201" s="1">
        <v>1507.98</v>
      </c>
      <c r="BA201">
        <v>0.12839999999999999</v>
      </c>
      <c r="BB201">
        <v>813.88</v>
      </c>
      <c r="BC201">
        <v>6.93E-2</v>
      </c>
      <c r="BD201" s="1">
        <v>11740.71</v>
      </c>
      <c r="BE201" s="1">
        <v>3626.8</v>
      </c>
      <c r="BF201">
        <v>0.97660000000000002</v>
      </c>
      <c r="BG201">
        <v>0.53169999999999995</v>
      </c>
      <c r="BH201">
        <v>0.21629999999999999</v>
      </c>
      <c r="BI201">
        <v>0.19639999999999999</v>
      </c>
      <c r="BJ201">
        <v>4.0899999999999999E-2</v>
      </c>
      <c r="BK201">
        <v>1.47E-2</v>
      </c>
    </row>
    <row r="202" spans="1:63" x14ac:dyDescent="0.25">
      <c r="A202" t="s">
        <v>203</v>
      </c>
      <c r="B202">
        <v>44040</v>
      </c>
      <c r="C202">
        <v>7</v>
      </c>
      <c r="D202">
        <v>611.27</v>
      </c>
      <c r="E202" s="1">
        <v>4278.87</v>
      </c>
      <c r="F202" s="1">
        <v>3478.53</v>
      </c>
      <c r="G202">
        <v>6.1000000000000004E-3</v>
      </c>
      <c r="H202">
        <v>5.9999999999999995E-4</v>
      </c>
      <c r="I202">
        <v>0.75519999999999998</v>
      </c>
      <c r="J202">
        <v>2E-3</v>
      </c>
      <c r="K202">
        <v>2.9499999999999998E-2</v>
      </c>
      <c r="L202">
        <v>0.1401</v>
      </c>
      <c r="M202">
        <v>6.6500000000000004E-2</v>
      </c>
      <c r="N202">
        <v>0.55930000000000002</v>
      </c>
      <c r="O202">
        <v>6.7000000000000002E-3</v>
      </c>
      <c r="P202">
        <v>0.19359999999999999</v>
      </c>
      <c r="Q202" s="1">
        <v>64623.25</v>
      </c>
      <c r="R202">
        <v>0.16669999999999999</v>
      </c>
      <c r="S202">
        <v>0.25</v>
      </c>
      <c r="T202">
        <v>0.58330000000000004</v>
      </c>
      <c r="U202">
        <v>34.119999999999997</v>
      </c>
      <c r="V202" s="1">
        <v>77410.86</v>
      </c>
      <c r="W202">
        <v>122.75</v>
      </c>
      <c r="X202" s="1">
        <v>74005.81</v>
      </c>
      <c r="Y202">
        <v>0.71599999999999997</v>
      </c>
      <c r="Z202">
        <v>0.2412</v>
      </c>
      <c r="AA202">
        <v>4.2799999999999998E-2</v>
      </c>
      <c r="AB202">
        <v>0.28399999999999997</v>
      </c>
      <c r="AC202">
        <v>74.010000000000005</v>
      </c>
      <c r="AD202" s="1">
        <v>4840.6499999999996</v>
      </c>
      <c r="AE202">
        <v>753.56</v>
      </c>
      <c r="AF202" s="1">
        <v>70428.7</v>
      </c>
      <c r="AG202">
        <v>36</v>
      </c>
      <c r="AH202" s="1">
        <v>28931</v>
      </c>
      <c r="AI202" s="1">
        <v>37886</v>
      </c>
      <c r="AJ202">
        <v>71.760000000000005</v>
      </c>
      <c r="AK202">
        <v>66.63</v>
      </c>
      <c r="AL202">
        <v>60.67</v>
      </c>
      <c r="AM202">
        <v>4.8600000000000003</v>
      </c>
      <c r="AN202">
        <v>0</v>
      </c>
      <c r="AO202">
        <v>1.5662</v>
      </c>
      <c r="AP202" s="1">
        <v>2145.91</v>
      </c>
      <c r="AQ202" s="1">
        <v>1910.98</v>
      </c>
      <c r="AR202" s="1">
        <v>7117.08</v>
      </c>
      <c r="AS202">
        <v>899.21</v>
      </c>
      <c r="AT202">
        <v>518.67999999999995</v>
      </c>
      <c r="AU202" s="1">
        <v>12591.86</v>
      </c>
      <c r="AV202" s="1">
        <v>7987.59</v>
      </c>
      <c r="AW202">
        <v>0.52</v>
      </c>
      <c r="AX202" s="1">
        <v>5605.36</v>
      </c>
      <c r="AY202">
        <v>0.3649</v>
      </c>
      <c r="AZ202">
        <v>372.39</v>
      </c>
      <c r="BA202">
        <v>2.4199999999999999E-2</v>
      </c>
      <c r="BB202" s="1">
        <v>1395.67</v>
      </c>
      <c r="BC202">
        <v>9.0899999999999995E-2</v>
      </c>
      <c r="BD202" s="1">
        <v>15361.01</v>
      </c>
      <c r="BE202" s="1">
        <v>4579.22</v>
      </c>
      <c r="BF202">
        <v>2.4708999999999999</v>
      </c>
      <c r="BG202">
        <v>0.54049999999999998</v>
      </c>
      <c r="BH202">
        <v>0.2011</v>
      </c>
      <c r="BI202">
        <v>0.2177</v>
      </c>
      <c r="BJ202">
        <v>2.3400000000000001E-2</v>
      </c>
      <c r="BK202">
        <v>1.7299999999999999E-2</v>
      </c>
    </row>
    <row r="203" spans="1:63" x14ac:dyDescent="0.25">
      <c r="A203" t="s">
        <v>204</v>
      </c>
      <c r="B203">
        <v>44057</v>
      </c>
      <c r="C203">
        <v>93</v>
      </c>
      <c r="D203">
        <v>24.05</v>
      </c>
      <c r="E203" s="1">
        <v>2236.56</v>
      </c>
      <c r="F203" s="1">
        <v>2214.1799999999998</v>
      </c>
      <c r="G203">
        <v>1.8E-3</v>
      </c>
      <c r="H203">
        <v>5.0000000000000001E-4</v>
      </c>
      <c r="I203">
        <v>9.4999999999999998E-3</v>
      </c>
      <c r="J203">
        <v>1.6000000000000001E-3</v>
      </c>
      <c r="K203">
        <v>5.8900000000000001E-2</v>
      </c>
      <c r="L203">
        <v>0.89229999999999998</v>
      </c>
      <c r="M203">
        <v>3.5400000000000001E-2</v>
      </c>
      <c r="N203">
        <v>0.47120000000000001</v>
      </c>
      <c r="O203">
        <v>1.66E-2</v>
      </c>
      <c r="P203">
        <v>0.16309999999999999</v>
      </c>
      <c r="Q203" s="1">
        <v>63012.45</v>
      </c>
      <c r="R203">
        <v>0.1095</v>
      </c>
      <c r="S203">
        <v>0.1898</v>
      </c>
      <c r="T203">
        <v>0.70069999999999999</v>
      </c>
      <c r="U203">
        <v>10.5</v>
      </c>
      <c r="V203" s="1">
        <v>89658</v>
      </c>
      <c r="W203">
        <v>207.55</v>
      </c>
      <c r="X203" s="1">
        <v>167154.74</v>
      </c>
      <c r="Y203">
        <v>0.7349</v>
      </c>
      <c r="Z203">
        <v>0.23069999999999999</v>
      </c>
      <c r="AA203">
        <v>3.4299999999999997E-2</v>
      </c>
      <c r="AB203">
        <v>0.2651</v>
      </c>
      <c r="AC203">
        <v>167.15</v>
      </c>
      <c r="AD203" s="1">
        <v>4109.04</v>
      </c>
      <c r="AE203">
        <v>472.2</v>
      </c>
      <c r="AF203" s="1">
        <v>157901.66</v>
      </c>
      <c r="AG203">
        <v>356</v>
      </c>
      <c r="AH203" s="1">
        <v>32005</v>
      </c>
      <c r="AI203" s="1">
        <v>49372</v>
      </c>
      <c r="AJ203">
        <v>49.2</v>
      </c>
      <c r="AK203">
        <v>23.1</v>
      </c>
      <c r="AL203">
        <v>25.65</v>
      </c>
      <c r="AM203">
        <v>3</v>
      </c>
      <c r="AN203">
        <v>114.76</v>
      </c>
      <c r="AO203">
        <v>0.8387</v>
      </c>
      <c r="AP203" s="1">
        <v>1104.5999999999999</v>
      </c>
      <c r="AQ203" s="1">
        <v>1901.58</v>
      </c>
      <c r="AR203" s="1">
        <v>6101.9</v>
      </c>
      <c r="AS203">
        <v>641.79</v>
      </c>
      <c r="AT203">
        <v>84.01</v>
      </c>
      <c r="AU203" s="1">
        <v>9833.8799999999992</v>
      </c>
      <c r="AV203" s="1">
        <v>5799.15</v>
      </c>
      <c r="AW203">
        <v>0.50919999999999999</v>
      </c>
      <c r="AX203" s="1">
        <v>3377.32</v>
      </c>
      <c r="AY203">
        <v>0.29649999999999999</v>
      </c>
      <c r="AZ203" s="1">
        <v>1241.51</v>
      </c>
      <c r="BA203">
        <v>0.109</v>
      </c>
      <c r="BB203">
        <v>971.08</v>
      </c>
      <c r="BC203">
        <v>8.5300000000000001E-2</v>
      </c>
      <c r="BD203" s="1">
        <v>11389.06</v>
      </c>
      <c r="BE203" s="1">
        <v>5275.28</v>
      </c>
      <c r="BF203">
        <v>1.5670999999999999</v>
      </c>
      <c r="BG203">
        <v>0.51129999999999998</v>
      </c>
      <c r="BH203">
        <v>0.24249999999999999</v>
      </c>
      <c r="BI203">
        <v>0.21410000000000001</v>
      </c>
      <c r="BJ203">
        <v>2.1600000000000001E-2</v>
      </c>
      <c r="BK203">
        <v>1.0500000000000001E-2</v>
      </c>
    </row>
    <row r="204" spans="1:63" x14ac:dyDescent="0.25">
      <c r="A204" t="s">
        <v>205</v>
      </c>
      <c r="B204">
        <v>48942</v>
      </c>
      <c r="C204">
        <v>48</v>
      </c>
      <c r="D204">
        <v>26.48</v>
      </c>
      <c r="E204" s="1">
        <v>1271.1400000000001</v>
      </c>
      <c r="F204" s="1">
        <v>1287.3699999999999</v>
      </c>
      <c r="G204">
        <v>5.4000000000000003E-3</v>
      </c>
      <c r="H204">
        <v>0</v>
      </c>
      <c r="I204">
        <v>4.0000000000000001E-3</v>
      </c>
      <c r="J204">
        <v>0</v>
      </c>
      <c r="K204">
        <v>9.0899999999999995E-2</v>
      </c>
      <c r="L204">
        <v>0.89290000000000003</v>
      </c>
      <c r="M204">
        <v>6.7000000000000002E-3</v>
      </c>
      <c r="N204">
        <v>0.23250000000000001</v>
      </c>
      <c r="O204">
        <v>0</v>
      </c>
      <c r="P204">
        <v>9.0700000000000003E-2</v>
      </c>
      <c r="Q204" s="1">
        <v>57411.87</v>
      </c>
      <c r="R204">
        <v>0.26440000000000002</v>
      </c>
      <c r="S204">
        <v>0.19539999999999999</v>
      </c>
      <c r="T204">
        <v>0.54020000000000001</v>
      </c>
      <c r="U204">
        <v>11</v>
      </c>
      <c r="V204" s="1">
        <v>70264.91</v>
      </c>
      <c r="W204">
        <v>108.13</v>
      </c>
      <c r="X204" s="1">
        <v>151843.70000000001</v>
      </c>
      <c r="Y204">
        <v>0.88319999999999999</v>
      </c>
      <c r="Z204">
        <v>7.7899999999999997E-2</v>
      </c>
      <c r="AA204">
        <v>3.8899999999999997E-2</v>
      </c>
      <c r="AB204">
        <v>0.1168</v>
      </c>
      <c r="AC204">
        <v>151.84</v>
      </c>
      <c r="AD204" s="1">
        <v>4708.3100000000004</v>
      </c>
      <c r="AE204">
        <v>550.27</v>
      </c>
      <c r="AF204" s="1">
        <v>147813.73000000001</v>
      </c>
      <c r="AG204">
        <v>300</v>
      </c>
      <c r="AH204" s="1">
        <v>39824</v>
      </c>
      <c r="AI204" s="1">
        <v>60978</v>
      </c>
      <c r="AJ204">
        <v>65.45</v>
      </c>
      <c r="AK204">
        <v>28.86</v>
      </c>
      <c r="AL204">
        <v>38.1</v>
      </c>
      <c r="AM204">
        <v>5.0999999999999996</v>
      </c>
      <c r="AN204">
        <v>0</v>
      </c>
      <c r="AO204">
        <v>0.77100000000000002</v>
      </c>
      <c r="AP204" s="1">
        <v>1439.35</v>
      </c>
      <c r="AQ204" s="1">
        <v>1458.11</v>
      </c>
      <c r="AR204" s="1">
        <v>6199.48</v>
      </c>
      <c r="AS204">
        <v>285.82</v>
      </c>
      <c r="AT204">
        <v>185.12</v>
      </c>
      <c r="AU204" s="1">
        <v>9567.84</v>
      </c>
      <c r="AV204" s="1">
        <v>5169.93</v>
      </c>
      <c r="AW204">
        <v>0.46439999999999998</v>
      </c>
      <c r="AX204" s="1">
        <v>3989.49</v>
      </c>
      <c r="AY204">
        <v>0.3584</v>
      </c>
      <c r="AZ204" s="1">
        <v>1529.24</v>
      </c>
      <c r="BA204">
        <v>0.13739999999999999</v>
      </c>
      <c r="BB204">
        <v>442.95</v>
      </c>
      <c r="BC204">
        <v>3.9800000000000002E-2</v>
      </c>
      <c r="BD204" s="1">
        <v>11131.61</v>
      </c>
      <c r="BE204" s="1">
        <v>5235.45</v>
      </c>
      <c r="BF204">
        <v>1.1524000000000001</v>
      </c>
      <c r="BG204">
        <v>0.57179999999999997</v>
      </c>
      <c r="BH204">
        <v>0.23350000000000001</v>
      </c>
      <c r="BI204">
        <v>0.1545</v>
      </c>
      <c r="BJ204">
        <v>2.3599999999999999E-2</v>
      </c>
      <c r="BK204">
        <v>1.66E-2</v>
      </c>
    </row>
    <row r="205" spans="1:63" x14ac:dyDescent="0.25">
      <c r="A205" t="s">
        <v>206</v>
      </c>
      <c r="B205">
        <v>45377</v>
      </c>
      <c r="C205">
        <v>55</v>
      </c>
      <c r="D205">
        <v>19.77</v>
      </c>
      <c r="E205" s="1">
        <v>1087.08</v>
      </c>
      <c r="F205" s="1">
        <v>1050.71</v>
      </c>
      <c r="G205">
        <v>4.5999999999999999E-3</v>
      </c>
      <c r="H205">
        <v>1E-3</v>
      </c>
      <c r="I205">
        <v>1.29E-2</v>
      </c>
      <c r="J205">
        <v>0</v>
      </c>
      <c r="K205">
        <v>1.6E-2</v>
      </c>
      <c r="L205">
        <v>0.93510000000000004</v>
      </c>
      <c r="M205">
        <v>3.04E-2</v>
      </c>
      <c r="N205">
        <v>0.49590000000000001</v>
      </c>
      <c r="O205">
        <v>1E-3</v>
      </c>
      <c r="P205">
        <v>0.12720000000000001</v>
      </c>
      <c r="Q205" s="1">
        <v>51563.77</v>
      </c>
      <c r="R205">
        <v>0.27939999999999998</v>
      </c>
      <c r="S205">
        <v>0.22059999999999999</v>
      </c>
      <c r="T205">
        <v>0.5</v>
      </c>
      <c r="U205">
        <v>9.94</v>
      </c>
      <c r="V205" s="1">
        <v>65887.53</v>
      </c>
      <c r="W205">
        <v>103.38</v>
      </c>
      <c r="X205" s="1">
        <v>115000.67</v>
      </c>
      <c r="Y205">
        <v>0.76919999999999999</v>
      </c>
      <c r="Z205">
        <v>0.16200000000000001</v>
      </c>
      <c r="AA205">
        <v>6.8699999999999997E-2</v>
      </c>
      <c r="AB205">
        <v>0.23080000000000001</v>
      </c>
      <c r="AC205">
        <v>115</v>
      </c>
      <c r="AD205" s="1">
        <v>2647.87</v>
      </c>
      <c r="AE205">
        <v>328.76</v>
      </c>
      <c r="AF205" s="1">
        <v>109714.13</v>
      </c>
      <c r="AG205">
        <v>126</v>
      </c>
      <c r="AH205" s="1">
        <v>30572</v>
      </c>
      <c r="AI205" s="1">
        <v>47031</v>
      </c>
      <c r="AJ205">
        <v>30.4</v>
      </c>
      <c r="AK205">
        <v>22</v>
      </c>
      <c r="AL205">
        <v>24.76</v>
      </c>
      <c r="AM205">
        <v>4.7</v>
      </c>
      <c r="AN205">
        <v>0</v>
      </c>
      <c r="AO205">
        <v>0.77310000000000001</v>
      </c>
      <c r="AP205" s="1">
        <v>1376.58</v>
      </c>
      <c r="AQ205" s="1">
        <v>1924.31</v>
      </c>
      <c r="AR205" s="1">
        <v>6018.57</v>
      </c>
      <c r="AS205">
        <v>664.06</v>
      </c>
      <c r="AT205">
        <v>210.33</v>
      </c>
      <c r="AU205" s="1">
        <v>10193.85</v>
      </c>
      <c r="AV205" s="1">
        <v>7307.4</v>
      </c>
      <c r="AW205">
        <v>0.59740000000000004</v>
      </c>
      <c r="AX205" s="1">
        <v>2278.52</v>
      </c>
      <c r="AY205">
        <v>0.18629999999999999</v>
      </c>
      <c r="AZ205" s="1">
        <v>1580.93</v>
      </c>
      <c r="BA205">
        <v>0.12920000000000001</v>
      </c>
      <c r="BB205" s="1">
        <v>1065.01</v>
      </c>
      <c r="BC205">
        <v>8.7099999999999997E-2</v>
      </c>
      <c r="BD205" s="1">
        <v>12231.85</v>
      </c>
      <c r="BE205" s="1">
        <v>6496.12</v>
      </c>
      <c r="BF205">
        <v>2.8292999999999999</v>
      </c>
      <c r="BG205">
        <v>0.50129999999999997</v>
      </c>
      <c r="BH205">
        <v>0.2288</v>
      </c>
      <c r="BI205">
        <v>0.22750000000000001</v>
      </c>
      <c r="BJ205">
        <v>2.46E-2</v>
      </c>
      <c r="BK205">
        <v>1.78E-2</v>
      </c>
    </row>
    <row r="206" spans="1:63" x14ac:dyDescent="0.25">
      <c r="A206" t="s">
        <v>207</v>
      </c>
      <c r="B206">
        <v>45385</v>
      </c>
      <c r="C206">
        <v>59</v>
      </c>
      <c r="D206">
        <v>13.94</v>
      </c>
      <c r="E206">
        <v>822.5</v>
      </c>
      <c r="F206">
        <v>877.35</v>
      </c>
      <c r="G206">
        <v>0</v>
      </c>
      <c r="H206">
        <v>0</v>
      </c>
      <c r="I206">
        <v>6.9999999999999999E-4</v>
      </c>
      <c r="J206">
        <v>0</v>
      </c>
      <c r="K206">
        <v>0.114</v>
      </c>
      <c r="L206">
        <v>0.85860000000000003</v>
      </c>
      <c r="M206">
        <v>2.6700000000000002E-2</v>
      </c>
      <c r="N206">
        <v>0.35930000000000001</v>
      </c>
      <c r="O206">
        <v>0</v>
      </c>
      <c r="P206">
        <v>0.1424</v>
      </c>
      <c r="Q206" s="1">
        <v>61989.42</v>
      </c>
      <c r="R206">
        <v>0.2034</v>
      </c>
      <c r="S206">
        <v>0.1356</v>
      </c>
      <c r="T206">
        <v>0.66100000000000003</v>
      </c>
      <c r="U206">
        <v>8.1</v>
      </c>
      <c r="V206" s="1">
        <v>72231.86</v>
      </c>
      <c r="W206">
        <v>98.1</v>
      </c>
      <c r="X206" s="1">
        <v>138537.65</v>
      </c>
      <c r="Y206">
        <v>0.87309999999999999</v>
      </c>
      <c r="Z206">
        <v>5.8200000000000002E-2</v>
      </c>
      <c r="AA206">
        <v>6.8699999999999997E-2</v>
      </c>
      <c r="AB206">
        <v>0.12690000000000001</v>
      </c>
      <c r="AC206">
        <v>138.54</v>
      </c>
      <c r="AD206" s="1">
        <v>3435.72</v>
      </c>
      <c r="AE206">
        <v>425.8</v>
      </c>
      <c r="AF206" s="1">
        <v>138077.24</v>
      </c>
      <c r="AG206">
        <v>257</v>
      </c>
      <c r="AH206" s="1">
        <v>35743</v>
      </c>
      <c r="AI206" s="1">
        <v>51764</v>
      </c>
      <c r="AJ206">
        <v>46.8</v>
      </c>
      <c r="AK206">
        <v>22.56</v>
      </c>
      <c r="AL206">
        <v>32.44</v>
      </c>
      <c r="AM206">
        <v>3.6</v>
      </c>
      <c r="AN206" s="1">
        <v>1045.24</v>
      </c>
      <c r="AO206">
        <v>1.0530999999999999</v>
      </c>
      <c r="AP206" s="1">
        <v>1684.16</v>
      </c>
      <c r="AQ206" s="1">
        <v>1891.09</v>
      </c>
      <c r="AR206" s="1">
        <v>6420.88</v>
      </c>
      <c r="AS206">
        <v>381.66</v>
      </c>
      <c r="AT206">
        <v>20.190000000000001</v>
      </c>
      <c r="AU206" s="1">
        <v>10398.01</v>
      </c>
      <c r="AV206" s="1">
        <v>6714</v>
      </c>
      <c r="AW206">
        <v>0.54010000000000002</v>
      </c>
      <c r="AX206" s="1">
        <v>3709.4</v>
      </c>
      <c r="AY206">
        <v>0.2984</v>
      </c>
      <c r="AZ206" s="1">
        <v>1363.26</v>
      </c>
      <c r="BA206">
        <v>0.10970000000000001</v>
      </c>
      <c r="BB206">
        <v>643.36</v>
      </c>
      <c r="BC206">
        <v>5.1799999999999999E-2</v>
      </c>
      <c r="BD206" s="1">
        <v>12430.03</v>
      </c>
      <c r="BE206" s="1">
        <v>6820.81</v>
      </c>
      <c r="BF206">
        <v>1.9973000000000001</v>
      </c>
      <c r="BG206">
        <v>0.59319999999999995</v>
      </c>
      <c r="BH206">
        <v>0.17330000000000001</v>
      </c>
      <c r="BI206">
        <v>0.1736</v>
      </c>
      <c r="BJ206">
        <v>2.2499999999999999E-2</v>
      </c>
      <c r="BK206">
        <v>3.7400000000000003E-2</v>
      </c>
    </row>
    <row r="207" spans="1:63" x14ac:dyDescent="0.25">
      <c r="A207" t="s">
        <v>208</v>
      </c>
      <c r="B207">
        <v>44065</v>
      </c>
      <c r="C207">
        <v>7</v>
      </c>
      <c r="D207">
        <v>225.28</v>
      </c>
      <c r="E207" s="1">
        <v>1576.95</v>
      </c>
      <c r="F207" s="1">
        <v>1688.79</v>
      </c>
      <c r="G207">
        <v>5.8999999999999999E-3</v>
      </c>
      <c r="H207">
        <v>0</v>
      </c>
      <c r="I207">
        <v>7.6100000000000001E-2</v>
      </c>
      <c r="J207">
        <v>3.0000000000000001E-3</v>
      </c>
      <c r="K207">
        <v>4.1300000000000003E-2</v>
      </c>
      <c r="L207">
        <v>0.82410000000000005</v>
      </c>
      <c r="M207">
        <v>4.9599999999999998E-2</v>
      </c>
      <c r="N207">
        <v>0.6149</v>
      </c>
      <c r="O207">
        <v>4.4000000000000003E-3</v>
      </c>
      <c r="P207">
        <v>0.15090000000000001</v>
      </c>
      <c r="Q207" s="1">
        <v>58012.89</v>
      </c>
      <c r="R207">
        <v>0.25419999999999998</v>
      </c>
      <c r="S207">
        <v>0.25419999999999998</v>
      </c>
      <c r="T207">
        <v>0.49149999999999999</v>
      </c>
      <c r="U207">
        <v>11</v>
      </c>
      <c r="V207" s="1">
        <v>74224.27</v>
      </c>
      <c r="W207">
        <v>140.72</v>
      </c>
      <c r="X207" s="1">
        <v>87629.42</v>
      </c>
      <c r="Y207">
        <v>0.69889999999999997</v>
      </c>
      <c r="Z207">
        <v>0.1835</v>
      </c>
      <c r="AA207">
        <v>0.1176</v>
      </c>
      <c r="AB207">
        <v>0.30109999999999998</v>
      </c>
      <c r="AC207">
        <v>87.63</v>
      </c>
      <c r="AD207" s="1">
        <v>3074.44</v>
      </c>
      <c r="AE207">
        <v>470.99</v>
      </c>
      <c r="AF207" s="1">
        <v>75560.63</v>
      </c>
      <c r="AG207">
        <v>46</v>
      </c>
      <c r="AH207" s="1">
        <v>27153</v>
      </c>
      <c r="AI207" s="1">
        <v>41251</v>
      </c>
      <c r="AJ207">
        <v>48.2</v>
      </c>
      <c r="AK207">
        <v>33.409999999999997</v>
      </c>
      <c r="AL207">
        <v>33.06</v>
      </c>
      <c r="AM207">
        <v>4.0999999999999996</v>
      </c>
      <c r="AN207">
        <v>0</v>
      </c>
      <c r="AO207">
        <v>0.79910000000000003</v>
      </c>
      <c r="AP207" s="1">
        <v>1686.91</v>
      </c>
      <c r="AQ207" s="1">
        <v>2205.06</v>
      </c>
      <c r="AR207" s="1">
        <v>6886.44</v>
      </c>
      <c r="AS207">
        <v>767.84</v>
      </c>
      <c r="AT207">
        <v>50.36</v>
      </c>
      <c r="AU207" s="1">
        <v>11596.62</v>
      </c>
      <c r="AV207" s="1">
        <v>7914.78</v>
      </c>
      <c r="AW207">
        <v>0.5857</v>
      </c>
      <c r="AX207" s="1">
        <v>2414.35</v>
      </c>
      <c r="AY207">
        <v>0.1787</v>
      </c>
      <c r="AZ207" s="1">
        <v>2313.9699999999998</v>
      </c>
      <c r="BA207">
        <v>0.17119999999999999</v>
      </c>
      <c r="BB207">
        <v>870.88</v>
      </c>
      <c r="BC207">
        <v>6.4399999999999999E-2</v>
      </c>
      <c r="BD207" s="1">
        <v>13513.99</v>
      </c>
      <c r="BE207" s="1">
        <v>8177.89</v>
      </c>
      <c r="BF207">
        <v>3.488</v>
      </c>
      <c r="BG207">
        <v>0.55659999999999998</v>
      </c>
      <c r="BH207">
        <v>0.2288</v>
      </c>
      <c r="BI207">
        <v>0.156</v>
      </c>
      <c r="BJ207">
        <v>3.7100000000000001E-2</v>
      </c>
      <c r="BK207">
        <v>2.1499999999999998E-2</v>
      </c>
    </row>
    <row r="208" spans="1:63" x14ac:dyDescent="0.25">
      <c r="A208" t="s">
        <v>209</v>
      </c>
      <c r="B208">
        <v>46342</v>
      </c>
      <c r="C208">
        <v>41</v>
      </c>
      <c r="D208">
        <v>65.430000000000007</v>
      </c>
      <c r="E208" s="1">
        <v>2682.48</v>
      </c>
      <c r="F208" s="1">
        <v>2778.22</v>
      </c>
      <c r="G208">
        <v>5.0000000000000001E-4</v>
      </c>
      <c r="H208">
        <v>0</v>
      </c>
      <c r="I208">
        <v>1.3599999999999999E-2</v>
      </c>
      <c r="J208">
        <v>4.0000000000000002E-4</v>
      </c>
      <c r="K208">
        <v>3.2300000000000002E-2</v>
      </c>
      <c r="L208">
        <v>0.91720000000000002</v>
      </c>
      <c r="M208">
        <v>3.5999999999999997E-2</v>
      </c>
      <c r="N208">
        <v>0.51980000000000004</v>
      </c>
      <c r="O208">
        <v>6.6E-3</v>
      </c>
      <c r="P208">
        <v>0.1827</v>
      </c>
      <c r="Q208" s="1">
        <v>63504.18</v>
      </c>
      <c r="R208">
        <v>0.21540000000000001</v>
      </c>
      <c r="S208">
        <v>0.18970000000000001</v>
      </c>
      <c r="T208">
        <v>0.59489999999999998</v>
      </c>
      <c r="U208">
        <v>15</v>
      </c>
      <c r="V208" s="1">
        <v>97448.73</v>
      </c>
      <c r="W208">
        <v>172.47</v>
      </c>
      <c r="X208" s="1">
        <v>110312.02</v>
      </c>
      <c r="Y208">
        <v>0.86370000000000002</v>
      </c>
      <c r="Z208">
        <v>8.09E-2</v>
      </c>
      <c r="AA208">
        <v>5.5399999999999998E-2</v>
      </c>
      <c r="AB208">
        <v>0.1363</v>
      </c>
      <c r="AC208">
        <v>110.31</v>
      </c>
      <c r="AD208" s="1">
        <v>2461.35</v>
      </c>
      <c r="AE208">
        <v>376.73</v>
      </c>
      <c r="AF208" s="1">
        <v>100088.32000000001</v>
      </c>
      <c r="AG208">
        <v>96</v>
      </c>
      <c r="AH208" s="1">
        <v>35549</v>
      </c>
      <c r="AI208" s="1">
        <v>53480</v>
      </c>
      <c r="AJ208">
        <v>24.5</v>
      </c>
      <c r="AK208">
        <v>22.01</v>
      </c>
      <c r="AL208">
        <v>24.06</v>
      </c>
      <c r="AM208">
        <v>0</v>
      </c>
      <c r="AN208" s="1">
        <v>1371.21</v>
      </c>
      <c r="AO208">
        <v>1.1254999999999999</v>
      </c>
      <c r="AP208" s="1">
        <v>1472.9</v>
      </c>
      <c r="AQ208" s="1">
        <v>2272.71</v>
      </c>
      <c r="AR208" s="1">
        <v>6668.74</v>
      </c>
      <c r="AS208">
        <v>689.16</v>
      </c>
      <c r="AT208">
        <v>356.06</v>
      </c>
      <c r="AU208" s="1">
        <v>11459.58</v>
      </c>
      <c r="AV208" s="1">
        <v>6678.4</v>
      </c>
      <c r="AW208">
        <v>0.54520000000000002</v>
      </c>
      <c r="AX208" s="1">
        <v>3224.4</v>
      </c>
      <c r="AY208">
        <v>0.26319999999999999</v>
      </c>
      <c r="AZ208" s="1">
        <v>1395.8</v>
      </c>
      <c r="BA208">
        <v>0.114</v>
      </c>
      <c r="BB208">
        <v>950.65</v>
      </c>
      <c r="BC208">
        <v>7.7600000000000002E-2</v>
      </c>
      <c r="BD208" s="1">
        <v>12249.24</v>
      </c>
      <c r="BE208" s="1">
        <v>7071.18</v>
      </c>
      <c r="BF208">
        <v>2.4216000000000002</v>
      </c>
      <c r="BG208">
        <v>0.49840000000000001</v>
      </c>
      <c r="BH208">
        <v>0.1774</v>
      </c>
      <c r="BI208">
        <v>0.29010000000000002</v>
      </c>
      <c r="BJ208">
        <v>2.92E-2</v>
      </c>
      <c r="BK208">
        <v>5.0000000000000001E-3</v>
      </c>
    </row>
    <row r="209" spans="1:63" x14ac:dyDescent="0.25">
      <c r="A209" t="s">
        <v>210</v>
      </c>
      <c r="B209">
        <v>46193</v>
      </c>
      <c r="C209">
        <v>182</v>
      </c>
      <c r="D209">
        <v>9.99</v>
      </c>
      <c r="E209" s="1">
        <v>1817.61</v>
      </c>
      <c r="F209" s="1">
        <v>1717</v>
      </c>
      <c r="G209">
        <v>4.1999999999999997E-3</v>
      </c>
      <c r="H209">
        <v>8.9999999999999998E-4</v>
      </c>
      <c r="I209">
        <v>5.7999999999999996E-3</v>
      </c>
      <c r="J209">
        <v>1.1000000000000001E-3</v>
      </c>
      <c r="K209">
        <v>1.54E-2</v>
      </c>
      <c r="L209">
        <v>0.94599999999999995</v>
      </c>
      <c r="M209">
        <v>2.6499999999999999E-2</v>
      </c>
      <c r="N209">
        <v>0.3251</v>
      </c>
      <c r="O209">
        <v>1.1999999999999999E-3</v>
      </c>
      <c r="P209">
        <v>0.15620000000000001</v>
      </c>
      <c r="Q209" s="1">
        <v>52039.17</v>
      </c>
      <c r="R209">
        <v>0.26960000000000001</v>
      </c>
      <c r="S209">
        <v>0.16520000000000001</v>
      </c>
      <c r="T209">
        <v>0.56520000000000004</v>
      </c>
      <c r="U209">
        <v>13</v>
      </c>
      <c r="V209" s="1">
        <v>84601.15</v>
      </c>
      <c r="W209">
        <v>132.58000000000001</v>
      </c>
      <c r="X209" s="1">
        <v>162799.19</v>
      </c>
      <c r="Y209">
        <v>0.91310000000000002</v>
      </c>
      <c r="Z209">
        <v>6.0299999999999999E-2</v>
      </c>
      <c r="AA209">
        <v>2.6599999999999999E-2</v>
      </c>
      <c r="AB209">
        <v>8.6900000000000005E-2</v>
      </c>
      <c r="AC209">
        <v>162.80000000000001</v>
      </c>
      <c r="AD209" s="1">
        <v>3632.08</v>
      </c>
      <c r="AE209">
        <v>529.35</v>
      </c>
      <c r="AF209" s="1">
        <v>159654.79999999999</v>
      </c>
      <c r="AG209">
        <v>364</v>
      </c>
      <c r="AH209" s="1">
        <v>37310</v>
      </c>
      <c r="AI209" s="1">
        <v>53366</v>
      </c>
      <c r="AJ209">
        <v>28.1</v>
      </c>
      <c r="AK209">
        <v>22.01</v>
      </c>
      <c r="AL209">
        <v>24.27</v>
      </c>
      <c r="AM209">
        <v>5</v>
      </c>
      <c r="AN209">
        <v>0</v>
      </c>
      <c r="AO209">
        <v>0.85370000000000001</v>
      </c>
      <c r="AP209" s="1">
        <v>1378.97</v>
      </c>
      <c r="AQ209" s="1">
        <v>1914.55</v>
      </c>
      <c r="AR209" s="1">
        <v>5546.44</v>
      </c>
      <c r="AS209">
        <v>790.82</v>
      </c>
      <c r="AT209">
        <v>541.65</v>
      </c>
      <c r="AU209" s="1">
        <v>10172.42</v>
      </c>
      <c r="AV209" s="1">
        <v>6621.87</v>
      </c>
      <c r="AW209">
        <v>0.55479999999999996</v>
      </c>
      <c r="AX209" s="1">
        <v>3065.76</v>
      </c>
      <c r="AY209">
        <v>0.25690000000000002</v>
      </c>
      <c r="AZ209" s="1">
        <v>1434.82</v>
      </c>
      <c r="BA209">
        <v>0.1202</v>
      </c>
      <c r="BB209">
        <v>812.36</v>
      </c>
      <c r="BC209">
        <v>6.8099999999999994E-2</v>
      </c>
      <c r="BD209" s="1">
        <v>11934.81</v>
      </c>
      <c r="BE209" s="1">
        <v>5424.45</v>
      </c>
      <c r="BF209">
        <v>1.6751</v>
      </c>
      <c r="BG209">
        <v>0.5544</v>
      </c>
      <c r="BH209">
        <v>0.2074</v>
      </c>
      <c r="BI209">
        <v>0.19259999999999999</v>
      </c>
      <c r="BJ209">
        <v>3.1199999999999999E-2</v>
      </c>
      <c r="BK209">
        <v>1.44E-2</v>
      </c>
    </row>
    <row r="210" spans="1:63" x14ac:dyDescent="0.25">
      <c r="A210" t="s">
        <v>211</v>
      </c>
      <c r="B210">
        <v>45864</v>
      </c>
      <c r="C210">
        <v>122</v>
      </c>
      <c r="D210">
        <v>9.1300000000000008</v>
      </c>
      <c r="E210" s="1">
        <v>1113.47</v>
      </c>
      <c r="F210" s="1">
        <v>1066.08</v>
      </c>
      <c r="G210">
        <v>0</v>
      </c>
      <c r="H210">
        <v>0</v>
      </c>
      <c r="I210">
        <v>9.1000000000000004E-3</v>
      </c>
      <c r="J210">
        <v>5.0000000000000001E-4</v>
      </c>
      <c r="K210">
        <v>1.2999999999999999E-2</v>
      </c>
      <c r="L210">
        <v>0.94669999999999999</v>
      </c>
      <c r="M210">
        <v>3.0700000000000002E-2</v>
      </c>
      <c r="N210">
        <v>0.45090000000000002</v>
      </c>
      <c r="O210">
        <v>1.9E-3</v>
      </c>
      <c r="P210">
        <v>0.17</v>
      </c>
      <c r="Q210" s="1">
        <v>59194.45</v>
      </c>
      <c r="R210">
        <v>0.21179999999999999</v>
      </c>
      <c r="S210">
        <v>0.15290000000000001</v>
      </c>
      <c r="T210">
        <v>0.63529999999999998</v>
      </c>
      <c r="U210">
        <v>8</v>
      </c>
      <c r="V210" s="1">
        <v>71705.75</v>
      </c>
      <c r="W210">
        <v>133.84</v>
      </c>
      <c r="X210" s="1">
        <v>175398.46</v>
      </c>
      <c r="Y210">
        <v>0.89610000000000001</v>
      </c>
      <c r="Z210">
        <v>6.4000000000000001E-2</v>
      </c>
      <c r="AA210">
        <v>3.9899999999999998E-2</v>
      </c>
      <c r="AB210">
        <v>0.10390000000000001</v>
      </c>
      <c r="AC210">
        <v>175.4</v>
      </c>
      <c r="AD210" s="1">
        <v>4062.43</v>
      </c>
      <c r="AE210">
        <v>509.28</v>
      </c>
      <c r="AF210" s="1">
        <v>159942.24</v>
      </c>
      <c r="AG210">
        <v>366</v>
      </c>
      <c r="AH210" s="1">
        <v>28677</v>
      </c>
      <c r="AI210" s="1">
        <v>46333</v>
      </c>
      <c r="AJ210">
        <v>44.47</v>
      </c>
      <c r="AK210">
        <v>22.08</v>
      </c>
      <c r="AL210">
        <v>24.99</v>
      </c>
      <c r="AM210">
        <v>4</v>
      </c>
      <c r="AN210">
        <v>0</v>
      </c>
      <c r="AO210">
        <v>1.1286</v>
      </c>
      <c r="AP210" s="1">
        <v>1770.65</v>
      </c>
      <c r="AQ210" s="1">
        <v>2607.67</v>
      </c>
      <c r="AR210" s="1">
        <v>5975.28</v>
      </c>
      <c r="AS210">
        <v>788.15</v>
      </c>
      <c r="AT210">
        <v>117.32</v>
      </c>
      <c r="AU210" s="1">
        <v>11259.05</v>
      </c>
      <c r="AV210" s="1">
        <v>6469.76</v>
      </c>
      <c r="AW210">
        <v>0.52010000000000001</v>
      </c>
      <c r="AX210" s="1">
        <v>3478.16</v>
      </c>
      <c r="AY210">
        <v>0.27960000000000002</v>
      </c>
      <c r="AZ210" s="1">
        <v>1401.97</v>
      </c>
      <c r="BA210">
        <v>0.11269999999999999</v>
      </c>
      <c r="BB210" s="1">
        <v>1090.6500000000001</v>
      </c>
      <c r="BC210">
        <v>8.77E-2</v>
      </c>
      <c r="BD210" s="1">
        <v>12440.54</v>
      </c>
      <c r="BE210" s="1">
        <v>5492.34</v>
      </c>
      <c r="BF210">
        <v>1.9288000000000001</v>
      </c>
      <c r="BG210">
        <v>0.52039999999999997</v>
      </c>
      <c r="BH210">
        <v>0.23910000000000001</v>
      </c>
      <c r="BI210">
        <v>0.20430000000000001</v>
      </c>
      <c r="BJ210">
        <v>2.69E-2</v>
      </c>
      <c r="BK210">
        <v>9.2999999999999992E-3</v>
      </c>
    </row>
    <row r="211" spans="1:63" x14ac:dyDescent="0.25">
      <c r="A211" t="s">
        <v>212</v>
      </c>
      <c r="B211">
        <v>44073</v>
      </c>
      <c r="C211">
        <v>2</v>
      </c>
      <c r="D211">
        <v>541.29</v>
      </c>
      <c r="E211" s="1">
        <v>1082.57</v>
      </c>
      <c r="F211" s="1">
        <v>1057.0899999999999</v>
      </c>
      <c r="G211">
        <v>1.0999999999999999E-2</v>
      </c>
      <c r="H211">
        <v>8.9999999999999998E-4</v>
      </c>
      <c r="I211">
        <v>1.09E-2</v>
      </c>
      <c r="J211">
        <v>8.9999999999999998E-4</v>
      </c>
      <c r="K211">
        <v>2.3699999999999999E-2</v>
      </c>
      <c r="L211">
        <v>0.90749999999999997</v>
      </c>
      <c r="M211">
        <v>4.5100000000000001E-2</v>
      </c>
      <c r="N211">
        <v>6.2700000000000006E-2</v>
      </c>
      <c r="O211">
        <v>1.2999999999999999E-3</v>
      </c>
      <c r="P211">
        <v>0.1172</v>
      </c>
      <c r="Q211" s="1">
        <v>78850.559999999998</v>
      </c>
      <c r="R211">
        <v>0.1724</v>
      </c>
      <c r="S211">
        <v>0.1149</v>
      </c>
      <c r="T211">
        <v>0.71260000000000001</v>
      </c>
      <c r="U211">
        <v>13</v>
      </c>
      <c r="V211" s="1">
        <v>98203.46</v>
      </c>
      <c r="W211">
        <v>83.24</v>
      </c>
      <c r="X211" s="1">
        <v>358568.67</v>
      </c>
      <c r="Y211">
        <v>0.82550000000000001</v>
      </c>
      <c r="Z211">
        <v>0.1421</v>
      </c>
      <c r="AA211">
        <v>3.2300000000000002E-2</v>
      </c>
      <c r="AB211">
        <v>0.17449999999999999</v>
      </c>
      <c r="AC211">
        <v>358.57</v>
      </c>
      <c r="AD211" s="1">
        <v>14571.35</v>
      </c>
      <c r="AE211" s="1">
        <v>1262.55</v>
      </c>
      <c r="AF211" s="1">
        <v>309415.84000000003</v>
      </c>
      <c r="AG211">
        <v>592</v>
      </c>
      <c r="AH211" s="1">
        <v>55949</v>
      </c>
      <c r="AI211" s="1">
        <v>103024</v>
      </c>
      <c r="AJ211">
        <v>106.15</v>
      </c>
      <c r="AK211">
        <v>34.61</v>
      </c>
      <c r="AL211">
        <v>60.73</v>
      </c>
      <c r="AM211">
        <v>5</v>
      </c>
      <c r="AN211">
        <v>0</v>
      </c>
      <c r="AO211">
        <v>0.61580000000000001</v>
      </c>
      <c r="AP211" s="1">
        <v>2568.14</v>
      </c>
      <c r="AQ211" s="1">
        <v>1854.72</v>
      </c>
      <c r="AR211" s="1">
        <v>9949.64</v>
      </c>
      <c r="AS211" s="1">
        <v>1257.51</v>
      </c>
      <c r="AT211" s="1">
        <v>1389.71</v>
      </c>
      <c r="AU211" s="1">
        <v>17019.740000000002</v>
      </c>
      <c r="AV211" s="1">
        <v>2852.93</v>
      </c>
      <c r="AW211">
        <v>0.1527</v>
      </c>
      <c r="AX211" s="1">
        <v>11919.62</v>
      </c>
      <c r="AY211">
        <v>0.63800000000000001</v>
      </c>
      <c r="AZ211" s="1">
        <v>3554.1</v>
      </c>
      <c r="BA211">
        <v>0.19020000000000001</v>
      </c>
      <c r="BB211">
        <v>356.16</v>
      </c>
      <c r="BC211">
        <v>1.9099999999999999E-2</v>
      </c>
      <c r="BD211" s="1">
        <v>18682.810000000001</v>
      </c>
      <c r="BE211" s="1">
        <v>1213.5899999999999</v>
      </c>
      <c r="BF211">
        <v>9.6299999999999997E-2</v>
      </c>
      <c r="BG211">
        <v>0.60470000000000002</v>
      </c>
      <c r="BH211">
        <v>0.22359999999999999</v>
      </c>
      <c r="BI211">
        <v>0.13569999999999999</v>
      </c>
      <c r="BJ211">
        <v>2.1399999999999999E-2</v>
      </c>
      <c r="BK211">
        <v>1.46E-2</v>
      </c>
    </row>
    <row r="212" spans="1:63" x14ac:dyDescent="0.25">
      <c r="A212" t="s">
        <v>213</v>
      </c>
      <c r="B212">
        <v>45393</v>
      </c>
      <c r="C212">
        <v>40</v>
      </c>
      <c r="D212">
        <v>64.010000000000005</v>
      </c>
      <c r="E212" s="1">
        <v>2560.4699999999998</v>
      </c>
      <c r="F212" s="1">
        <v>2424.1999999999998</v>
      </c>
      <c r="G212">
        <v>1.6E-2</v>
      </c>
      <c r="H212">
        <v>4.0000000000000002E-4</v>
      </c>
      <c r="I212">
        <v>4.4000000000000003E-3</v>
      </c>
      <c r="J212">
        <v>1.1999999999999999E-3</v>
      </c>
      <c r="K212">
        <v>1.9E-2</v>
      </c>
      <c r="L212">
        <v>0.92079999999999995</v>
      </c>
      <c r="M212">
        <v>3.8199999999999998E-2</v>
      </c>
      <c r="N212">
        <v>4.8800000000000003E-2</v>
      </c>
      <c r="O212">
        <v>7.0000000000000001E-3</v>
      </c>
      <c r="P212">
        <v>0.1065</v>
      </c>
      <c r="Q212" s="1">
        <v>71556.98</v>
      </c>
      <c r="R212">
        <v>8.2799999999999999E-2</v>
      </c>
      <c r="S212">
        <v>0.2102</v>
      </c>
      <c r="T212">
        <v>0.70699999999999996</v>
      </c>
      <c r="U212">
        <v>12.5</v>
      </c>
      <c r="V212" s="1">
        <v>107196.48</v>
      </c>
      <c r="W212">
        <v>200.9</v>
      </c>
      <c r="X212" s="1">
        <v>202796.24</v>
      </c>
      <c r="Y212">
        <v>0.87260000000000004</v>
      </c>
      <c r="Z212">
        <v>9.5799999999999996E-2</v>
      </c>
      <c r="AA212">
        <v>3.15E-2</v>
      </c>
      <c r="AB212">
        <v>0.12740000000000001</v>
      </c>
      <c r="AC212">
        <v>202.8</v>
      </c>
      <c r="AD212" s="1">
        <v>8817.2999999999993</v>
      </c>
      <c r="AE212">
        <v>983.89</v>
      </c>
      <c r="AF212" s="1">
        <v>210007.38</v>
      </c>
      <c r="AG212">
        <v>504</v>
      </c>
      <c r="AH212" s="1">
        <v>65684</v>
      </c>
      <c r="AI212" s="1">
        <v>127379</v>
      </c>
      <c r="AJ212">
        <v>85.15</v>
      </c>
      <c r="AK212">
        <v>40.409999999999997</v>
      </c>
      <c r="AL212">
        <v>57.67</v>
      </c>
      <c r="AM212">
        <v>5.2</v>
      </c>
      <c r="AN212">
        <v>101.81</v>
      </c>
      <c r="AO212">
        <v>0.64200000000000002</v>
      </c>
      <c r="AP212" s="1">
        <v>1489.16</v>
      </c>
      <c r="AQ212" s="1">
        <v>2225.81</v>
      </c>
      <c r="AR212" s="1">
        <v>7682.8</v>
      </c>
      <c r="AS212">
        <v>844.99</v>
      </c>
      <c r="AT212">
        <v>410.82</v>
      </c>
      <c r="AU212" s="1">
        <v>12653.58</v>
      </c>
      <c r="AV212" s="1">
        <v>3640.47</v>
      </c>
      <c r="AW212">
        <v>0.28789999999999999</v>
      </c>
      <c r="AX212" s="1">
        <v>7805.96</v>
      </c>
      <c r="AY212">
        <v>0.61729999999999996</v>
      </c>
      <c r="AZ212">
        <v>890.13</v>
      </c>
      <c r="BA212">
        <v>7.0400000000000004E-2</v>
      </c>
      <c r="BB212">
        <v>308.52999999999997</v>
      </c>
      <c r="BC212">
        <v>2.4400000000000002E-2</v>
      </c>
      <c r="BD212" s="1">
        <v>12645.09</v>
      </c>
      <c r="BE212" s="1">
        <v>2059.02</v>
      </c>
      <c r="BF212">
        <v>0.25750000000000001</v>
      </c>
      <c r="BG212">
        <v>0.55359999999999998</v>
      </c>
      <c r="BH212">
        <v>0.245</v>
      </c>
      <c r="BI212">
        <v>0.15740000000000001</v>
      </c>
      <c r="BJ212">
        <v>3.27E-2</v>
      </c>
      <c r="BK212">
        <v>1.14E-2</v>
      </c>
    </row>
    <row r="213" spans="1:63" x14ac:dyDescent="0.25">
      <c r="A213" t="s">
        <v>214</v>
      </c>
      <c r="B213">
        <v>49619</v>
      </c>
      <c r="C213">
        <v>39</v>
      </c>
      <c r="D213">
        <v>16.88</v>
      </c>
      <c r="E213">
        <v>658.48</v>
      </c>
      <c r="F213">
        <v>569.83000000000004</v>
      </c>
      <c r="G213">
        <v>0</v>
      </c>
      <c r="H213">
        <v>0</v>
      </c>
      <c r="I213">
        <v>1E-3</v>
      </c>
      <c r="J213">
        <v>1.6000000000000001E-3</v>
      </c>
      <c r="K213">
        <v>4.4999999999999997E-3</v>
      </c>
      <c r="L213">
        <v>0.97240000000000004</v>
      </c>
      <c r="M213">
        <v>2.0400000000000001E-2</v>
      </c>
      <c r="N213">
        <v>0.51080000000000003</v>
      </c>
      <c r="O213">
        <v>0</v>
      </c>
      <c r="P213">
        <v>0.14899999999999999</v>
      </c>
      <c r="Q213" s="1">
        <v>37890.58</v>
      </c>
      <c r="R213">
        <v>0.55930000000000002</v>
      </c>
      <c r="S213">
        <v>0.1525</v>
      </c>
      <c r="T213">
        <v>0.28810000000000002</v>
      </c>
      <c r="U213">
        <v>10.199999999999999</v>
      </c>
      <c r="V213" s="1">
        <v>54438.73</v>
      </c>
      <c r="W213">
        <v>61.91</v>
      </c>
      <c r="X213" s="1">
        <v>131472.25</v>
      </c>
      <c r="Y213">
        <v>0.64910000000000001</v>
      </c>
      <c r="Z213">
        <v>0.13600000000000001</v>
      </c>
      <c r="AA213">
        <v>0.21490000000000001</v>
      </c>
      <c r="AB213">
        <v>0.35089999999999999</v>
      </c>
      <c r="AC213">
        <v>131.47</v>
      </c>
      <c r="AD213" s="1">
        <v>3205.13</v>
      </c>
      <c r="AE213">
        <v>312.74</v>
      </c>
      <c r="AF213" s="1">
        <v>121813.94</v>
      </c>
      <c r="AG213">
        <v>167</v>
      </c>
      <c r="AH213" s="1">
        <v>35363</v>
      </c>
      <c r="AI213" s="1">
        <v>59889</v>
      </c>
      <c r="AJ213">
        <v>29.44</v>
      </c>
      <c r="AK213">
        <v>22.1</v>
      </c>
      <c r="AL213">
        <v>27.28</v>
      </c>
      <c r="AM213">
        <v>4.87</v>
      </c>
      <c r="AN213">
        <v>0</v>
      </c>
      <c r="AO213">
        <v>0.58230000000000004</v>
      </c>
      <c r="AP213" s="1">
        <v>1720.29</v>
      </c>
      <c r="AQ213" s="1">
        <v>2547.9699999999998</v>
      </c>
      <c r="AR213" s="1">
        <v>7130.98</v>
      </c>
      <c r="AS213">
        <v>533.23</v>
      </c>
      <c r="AT213">
        <v>307.55</v>
      </c>
      <c r="AU213" s="1">
        <v>12239.91</v>
      </c>
      <c r="AV213" s="1">
        <v>9141.35</v>
      </c>
      <c r="AW213">
        <v>0.59540000000000004</v>
      </c>
      <c r="AX213" s="1">
        <v>2998.95</v>
      </c>
      <c r="AY213">
        <v>0.1953</v>
      </c>
      <c r="AZ213" s="1">
        <v>1756.18</v>
      </c>
      <c r="BA213">
        <v>0.1144</v>
      </c>
      <c r="BB213" s="1">
        <v>1455.66</v>
      </c>
      <c r="BC213">
        <v>9.4799999999999995E-2</v>
      </c>
      <c r="BD213" s="1">
        <v>15352.15</v>
      </c>
      <c r="BE213" s="1">
        <v>6446.39</v>
      </c>
      <c r="BF213">
        <v>2.1366000000000001</v>
      </c>
      <c r="BG213">
        <v>0.41020000000000001</v>
      </c>
      <c r="BH213">
        <v>0.20630000000000001</v>
      </c>
      <c r="BI213">
        <v>0.3276</v>
      </c>
      <c r="BJ213">
        <v>4.5100000000000001E-2</v>
      </c>
      <c r="BK213">
        <v>1.09E-2</v>
      </c>
    </row>
    <row r="214" spans="1:63" x14ac:dyDescent="0.25">
      <c r="A214" t="s">
        <v>215</v>
      </c>
      <c r="B214">
        <v>50013</v>
      </c>
      <c r="C214">
        <v>33</v>
      </c>
      <c r="D214">
        <v>125.77</v>
      </c>
      <c r="E214" s="1">
        <v>4150.33</v>
      </c>
      <c r="F214" s="1">
        <v>3999.58</v>
      </c>
      <c r="G214">
        <v>2.2800000000000001E-2</v>
      </c>
      <c r="H214">
        <v>5.0000000000000001E-4</v>
      </c>
      <c r="I214">
        <v>2.8199999999999999E-2</v>
      </c>
      <c r="J214">
        <v>1.1000000000000001E-3</v>
      </c>
      <c r="K214">
        <v>1.0999999999999999E-2</v>
      </c>
      <c r="L214">
        <v>0.91400000000000003</v>
      </c>
      <c r="M214">
        <v>2.24E-2</v>
      </c>
      <c r="N214">
        <v>0.19700000000000001</v>
      </c>
      <c r="O214">
        <v>7.4999999999999997E-3</v>
      </c>
      <c r="P214">
        <v>0.1356</v>
      </c>
      <c r="Q214" s="1">
        <v>65168.87</v>
      </c>
      <c r="R214">
        <v>0.14779999999999999</v>
      </c>
      <c r="S214">
        <v>0.16089999999999999</v>
      </c>
      <c r="T214">
        <v>0.69130000000000003</v>
      </c>
      <c r="U214">
        <v>31.1</v>
      </c>
      <c r="V214" s="1">
        <v>81777.38</v>
      </c>
      <c r="W214">
        <v>130.86000000000001</v>
      </c>
      <c r="X214" s="1">
        <v>189593.34</v>
      </c>
      <c r="Y214">
        <v>0.77880000000000005</v>
      </c>
      <c r="Z214">
        <v>0.18920000000000001</v>
      </c>
      <c r="AA214">
        <v>3.2000000000000001E-2</v>
      </c>
      <c r="AB214">
        <v>0.22120000000000001</v>
      </c>
      <c r="AC214">
        <v>189.59</v>
      </c>
      <c r="AD214" s="1">
        <v>6458.41</v>
      </c>
      <c r="AE214">
        <v>818.48</v>
      </c>
      <c r="AF214" s="1">
        <v>179631.77</v>
      </c>
      <c r="AG214">
        <v>435</v>
      </c>
      <c r="AH214" s="1">
        <v>42117</v>
      </c>
      <c r="AI214" s="1">
        <v>76933</v>
      </c>
      <c r="AJ214">
        <v>41.41</v>
      </c>
      <c r="AK214">
        <v>33.53</v>
      </c>
      <c r="AL214">
        <v>35.01</v>
      </c>
      <c r="AM214">
        <v>0.6</v>
      </c>
      <c r="AN214">
        <v>0</v>
      </c>
      <c r="AO214">
        <v>0.73650000000000004</v>
      </c>
      <c r="AP214" s="1">
        <v>1320.4</v>
      </c>
      <c r="AQ214" s="1">
        <v>1704.3</v>
      </c>
      <c r="AR214" s="1">
        <v>6159.46</v>
      </c>
      <c r="AS214">
        <v>777.51</v>
      </c>
      <c r="AT214">
        <v>454.86</v>
      </c>
      <c r="AU214" s="1">
        <v>10416.52</v>
      </c>
      <c r="AV214" s="1">
        <v>4238.1099999999997</v>
      </c>
      <c r="AW214">
        <v>0.38579999999999998</v>
      </c>
      <c r="AX214" s="1">
        <v>5609.48</v>
      </c>
      <c r="AY214">
        <v>0.51060000000000005</v>
      </c>
      <c r="AZ214">
        <v>655.53</v>
      </c>
      <c r="BA214">
        <v>5.9700000000000003E-2</v>
      </c>
      <c r="BB214">
        <v>483.3</v>
      </c>
      <c r="BC214">
        <v>4.3999999999999997E-2</v>
      </c>
      <c r="BD214" s="1">
        <v>10986.41</v>
      </c>
      <c r="BE214" s="1">
        <v>2836.34</v>
      </c>
      <c r="BF214">
        <v>0.4819</v>
      </c>
      <c r="BG214">
        <v>0.59570000000000001</v>
      </c>
      <c r="BH214">
        <v>0.23549999999999999</v>
      </c>
      <c r="BI214">
        <v>0.12670000000000001</v>
      </c>
      <c r="BJ214">
        <v>2.7699999999999999E-2</v>
      </c>
      <c r="BK214">
        <v>1.44E-2</v>
      </c>
    </row>
    <row r="215" spans="1:63" x14ac:dyDescent="0.25">
      <c r="A215" t="s">
        <v>216</v>
      </c>
      <c r="B215">
        <v>50559</v>
      </c>
      <c r="C215">
        <v>53</v>
      </c>
      <c r="D215">
        <v>19.170000000000002</v>
      </c>
      <c r="E215" s="1">
        <v>1015.99</v>
      </c>
      <c r="F215" s="1">
        <v>1032.3699999999999</v>
      </c>
      <c r="G215">
        <v>6.7999999999999996E-3</v>
      </c>
      <c r="H215">
        <v>8.0000000000000004E-4</v>
      </c>
      <c r="I215">
        <v>1.01E-2</v>
      </c>
      <c r="J215">
        <v>2.7000000000000001E-3</v>
      </c>
      <c r="K215">
        <v>2.8500000000000001E-2</v>
      </c>
      <c r="L215">
        <v>0.9304</v>
      </c>
      <c r="M215">
        <v>2.07E-2</v>
      </c>
      <c r="N215">
        <v>0.2641</v>
      </c>
      <c r="O215">
        <v>4.7999999999999996E-3</v>
      </c>
      <c r="P215">
        <v>0.106</v>
      </c>
      <c r="Q215" s="1">
        <v>53489.08</v>
      </c>
      <c r="R215">
        <v>0.18479999999999999</v>
      </c>
      <c r="S215">
        <v>0.16300000000000001</v>
      </c>
      <c r="T215">
        <v>0.6522</v>
      </c>
      <c r="U215">
        <v>6.8</v>
      </c>
      <c r="V215" s="1">
        <v>70688.679999999993</v>
      </c>
      <c r="W215">
        <v>142.04</v>
      </c>
      <c r="X215" s="1">
        <v>152902.03</v>
      </c>
      <c r="Y215">
        <v>0.86960000000000004</v>
      </c>
      <c r="Z215">
        <v>9.4299999999999995E-2</v>
      </c>
      <c r="AA215">
        <v>3.61E-2</v>
      </c>
      <c r="AB215">
        <v>0.13039999999999999</v>
      </c>
      <c r="AC215">
        <v>152.9</v>
      </c>
      <c r="AD215" s="1">
        <v>4969.6499999999996</v>
      </c>
      <c r="AE215">
        <v>685.63</v>
      </c>
      <c r="AF215" s="1">
        <v>146686.45000000001</v>
      </c>
      <c r="AG215">
        <v>288</v>
      </c>
      <c r="AH215" s="1">
        <v>35119</v>
      </c>
      <c r="AI215" s="1">
        <v>60953</v>
      </c>
      <c r="AJ215">
        <v>55.85</v>
      </c>
      <c r="AK215">
        <v>31.36</v>
      </c>
      <c r="AL215">
        <v>34.07</v>
      </c>
      <c r="AM215">
        <v>4.9000000000000004</v>
      </c>
      <c r="AN215">
        <v>56.11</v>
      </c>
      <c r="AO215">
        <v>0.93420000000000003</v>
      </c>
      <c r="AP215" s="1">
        <v>1534.57</v>
      </c>
      <c r="AQ215" s="1">
        <v>1858.22</v>
      </c>
      <c r="AR215" s="1">
        <v>6671.91</v>
      </c>
      <c r="AS215">
        <v>418.24</v>
      </c>
      <c r="AT215">
        <v>214.33</v>
      </c>
      <c r="AU215" s="1">
        <v>10697.29</v>
      </c>
      <c r="AV215" s="1">
        <v>5685.98</v>
      </c>
      <c r="AW215">
        <v>0.4587</v>
      </c>
      <c r="AX215" s="1">
        <v>4103.26</v>
      </c>
      <c r="AY215">
        <v>0.33100000000000002</v>
      </c>
      <c r="AZ215" s="1">
        <v>2054.94</v>
      </c>
      <c r="BA215">
        <v>0.1658</v>
      </c>
      <c r="BB215">
        <v>550.55999999999995</v>
      </c>
      <c r="BC215">
        <v>4.4400000000000002E-2</v>
      </c>
      <c r="BD215" s="1">
        <v>12394.74</v>
      </c>
      <c r="BE215" s="1">
        <v>5764.31</v>
      </c>
      <c r="BF215">
        <v>1.3984000000000001</v>
      </c>
      <c r="BG215">
        <v>0.54549999999999998</v>
      </c>
      <c r="BH215">
        <v>0.21260000000000001</v>
      </c>
      <c r="BI215">
        <v>0.19789999999999999</v>
      </c>
      <c r="BJ215">
        <v>3.5700000000000003E-2</v>
      </c>
      <c r="BK215">
        <v>8.3999999999999995E-3</v>
      </c>
    </row>
    <row r="216" spans="1:63" x14ac:dyDescent="0.25">
      <c r="A216" t="s">
        <v>217</v>
      </c>
      <c r="B216">
        <v>47266</v>
      </c>
      <c r="C216">
        <v>112</v>
      </c>
      <c r="D216">
        <v>11.31</v>
      </c>
      <c r="E216" s="1">
        <v>1267</v>
      </c>
      <c r="F216" s="1">
        <v>1273.1400000000001</v>
      </c>
      <c r="G216">
        <v>8.0000000000000004E-4</v>
      </c>
      <c r="H216">
        <v>0</v>
      </c>
      <c r="I216">
        <v>6.3E-3</v>
      </c>
      <c r="J216">
        <v>0</v>
      </c>
      <c r="K216">
        <v>2.7799999999999998E-2</v>
      </c>
      <c r="L216">
        <v>0.93469999999999998</v>
      </c>
      <c r="M216">
        <v>3.04E-2</v>
      </c>
      <c r="N216">
        <v>0.29299999999999998</v>
      </c>
      <c r="O216">
        <v>1.6000000000000001E-3</v>
      </c>
      <c r="P216">
        <v>0.14319999999999999</v>
      </c>
      <c r="Q216" s="1">
        <v>52293.02</v>
      </c>
      <c r="R216">
        <v>0.23960000000000001</v>
      </c>
      <c r="S216">
        <v>0.20830000000000001</v>
      </c>
      <c r="T216">
        <v>0.55210000000000004</v>
      </c>
      <c r="U216">
        <v>12</v>
      </c>
      <c r="V216" s="1">
        <v>74641.5</v>
      </c>
      <c r="W216">
        <v>101.21</v>
      </c>
      <c r="X216" s="1">
        <v>185175.69</v>
      </c>
      <c r="Y216">
        <v>0.89700000000000002</v>
      </c>
      <c r="Z216">
        <v>3.8899999999999997E-2</v>
      </c>
      <c r="AA216">
        <v>6.4000000000000001E-2</v>
      </c>
      <c r="AB216">
        <v>0.10299999999999999</v>
      </c>
      <c r="AC216">
        <v>185.18</v>
      </c>
      <c r="AD216" s="1">
        <v>4309.97</v>
      </c>
      <c r="AE216">
        <v>574.59</v>
      </c>
      <c r="AF216" s="1">
        <v>194945.32</v>
      </c>
      <c r="AG216">
        <v>475</v>
      </c>
      <c r="AH216" s="1">
        <v>37506</v>
      </c>
      <c r="AI216" s="1">
        <v>56376</v>
      </c>
      <c r="AJ216">
        <v>30.45</v>
      </c>
      <c r="AK216">
        <v>22.76</v>
      </c>
      <c r="AL216">
        <v>23.24</v>
      </c>
      <c r="AM216">
        <v>3.95</v>
      </c>
      <c r="AN216" s="1">
        <v>1605.32</v>
      </c>
      <c r="AO216">
        <v>1.3655999999999999</v>
      </c>
      <c r="AP216" s="1">
        <v>1558.75</v>
      </c>
      <c r="AQ216" s="1">
        <v>2544.84</v>
      </c>
      <c r="AR216" s="1">
        <v>5908.2</v>
      </c>
      <c r="AS216">
        <v>408.29</v>
      </c>
      <c r="AT216">
        <v>335.33</v>
      </c>
      <c r="AU216" s="1">
        <v>10755.4</v>
      </c>
      <c r="AV216" s="1">
        <v>4952.37</v>
      </c>
      <c r="AW216">
        <v>0.40479999999999999</v>
      </c>
      <c r="AX216" s="1">
        <v>5117.88</v>
      </c>
      <c r="AY216">
        <v>0.41839999999999999</v>
      </c>
      <c r="AZ216" s="1">
        <v>1569.89</v>
      </c>
      <c r="BA216">
        <v>0.1283</v>
      </c>
      <c r="BB216">
        <v>593.12</v>
      </c>
      <c r="BC216">
        <v>4.8500000000000001E-2</v>
      </c>
      <c r="BD216" s="1">
        <v>12233.26</v>
      </c>
      <c r="BE216" s="1">
        <v>4083.88</v>
      </c>
      <c r="BF216">
        <v>1.1376999999999999</v>
      </c>
      <c r="BG216">
        <v>0.50729999999999997</v>
      </c>
      <c r="BH216">
        <v>0.22839999999999999</v>
      </c>
      <c r="BI216">
        <v>0.20300000000000001</v>
      </c>
      <c r="BJ216">
        <v>5.3100000000000001E-2</v>
      </c>
      <c r="BK216">
        <v>8.0999999999999996E-3</v>
      </c>
    </row>
    <row r="217" spans="1:63" x14ac:dyDescent="0.25">
      <c r="A217" t="s">
        <v>218</v>
      </c>
      <c r="B217">
        <v>45401</v>
      </c>
      <c r="C217">
        <v>164</v>
      </c>
      <c r="D217">
        <v>11.82</v>
      </c>
      <c r="E217" s="1">
        <v>1938.2</v>
      </c>
      <c r="F217" s="1">
        <v>1910.02</v>
      </c>
      <c r="G217">
        <v>1.6000000000000001E-3</v>
      </c>
      <c r="H217">
        <v>8.0000000000000004E-4</v>
      </c>
      <c r="I217">
        <v>5.1999999999999998E-3</v>
      </c>
      <c r="J217">
        <v>5.0000000000000001E-4</v>
      </c>
      <c r="K217">
        <v>1.4500000000000001E-2</v>
      </c>
      <c r="L217">
        <v>0.94210000000000005</v>
      </c>
      <c r="M217">
        <v>3.5200000000000002E-2</v>
      </c>
      <c r="N217">
        <v>0.59909999999999997</v>
      </c>
      <c r="O217">
        <v>5.9999999999999995E-4</v>
      </c>
      <c r="P217">
        <v>0.1351</v>
      </c>
      <c r="Q217" s="1">
        <v>56625.93</v>
      </c>
      <c r="R217">
        <v>0.25979999999999998</v>
      </c>
      <c r="S217">
        <v>0.252</v>
      </c>
      <c r="T217">
        <v>0.48820000000000002</v>
      </c>
      <c r="U217">
        <v>18</v>
      </c>
      <c r="V217" s="1">
        <v>69775.17</v>
      </c>
      <c r="W217">
        <v>105.98</v>
      </c>
      <c r="X217" s="1">
        <v>105971.91</v>
      </c>
      <c r="Y217">
        <v>0.84870000000000001</v>
      </c>
      <c r="Z217">
        <v>7.7600000000000002E-2</v>
      </c>
      <c r="AA217">
        <v>7.3700000000000002E-2</v>
      </c>
      <c r="AB217">
        <v>0.15129999999999999</v>
      </c>
      <c r="AC217">
        <v>105.97</v>
      </c>
      <c r="AD217" s="1">
        <v>2373.77</v>
      </c>
      <c r="AE217">
        <v>283.10000000000002</v>
      </c>
      <c r="AF217" s="1">
        <v>90878.91</v>
      </c>
      <c r="AG217">
        <v>79</v>
      </c>
      <c r="AH217" s="1">
        <v>27143</v>
      </c>
      <c r="AI217" s="1">
        <v>41165</v>
      </c>
      <c r="AJ217">
        <v>25.4</v>
      </c>
      <c r="AK217">
        <v>22.01</v>
      </c>
      <c r="AL217">
        <v>23.83</v>
      </c>
      <c r="AM217">
        <v>4</v>
      </c>
      <c r="AN217" s="1">
        <v>1104.3699999999999</v>
      </c>
      <c r="AO217">
        <v>1.8523000000000001</v>
      </c>
      <c r="AP217" s="1">
        <v>1604.09</v>
      </c>
      <c r="AQ217" s="1">
        <v>2554.1799999999998</v>
      </c>
      <c r="AR217" s="1">
        <v>8148.11</v>
      </c>
      <c r="AS217">
        <v>356.04</v>
      </c>
      <c r="AT217">
        <v>44.59</v>
      </c>
      <c r="AU217" s="1">
        <v>12706.98</v>
      </c>
      <c r="AV217" s="1">
        <v>8793.9500000000007</v>
      </c>
      <c r="AW217">
        <v>0.63649999999999995</v>
      </c>
      <c r="AX217" s="1">
        <v>3045.17</v>
      </c>
      <c r="AY217">
        <v>0.22040000000000001</v>
      </c>
      <c r="AZ217" s="1">
        <v>1024.1199999999999</v>
      </c>
      <c r="BA217">
        <v>7.4099999999999999E-2</v>
      </c>
      <c r="BB217">
        <v>953.56</v>
      </c>
      <c r="BC217">
        <v>6.9000000000000006E-2</v>
      </c>
      <c r="BD217" s="1">
        <v>13816.8</v>
      </c>
      <c r="BE217" s="1">
        <v>7871.56</v>
      </c>
      <c r="BF217">
        <v>4.5198</v>
      </c>
      <c r="BG217">
        <v>0.52559999999999996</v>
      </c>
      <c r="BH217">
        <v>0.26390000000000002</v>
      </c>
      <c r="BI217">
        <v>0.14460000000000001</v>
      </c>
      <c r="BJ217">
        <v>5.7700000000000001E-2</v>
      </c>
      <c r="BK217">
        <v>8.3000000000000001E-3</v>
      </c>
    </row>
    <row r="218" spans="1:63" x14ac:dyDescent="0.25">
      <c r="A218" t="s">
        <v>219</v>
      </c>
      <c r="B218">
        <v>46235</v>
      </c>
      <c r="C218">
        <v>45</v>
      </c>
      <c r="D218">
        <v>38.590000000000003</v>
      </c>
      <c r="E218" s="1">
        <v>1736.7</v>
      </c>
      <c r="F218" s="1">
        <v>1497.96</v>
      </c>
      <c r="G218">
        <v>4.4000000000000003E-3</v>
      </c>
      <c r="H218">
        <v>6.9999999999999999E-4</v>
      </c>
      <c r="I218">
        <v>7.6E-3</v>
      </c>
      <c r="J218">
        <v>6.9999999999999999E-4</v>
      </c>
      <c r="K218">
        <v>3.0200000000000001E-2</v>
      </c>
      <c r="L218">
        <v>0.92310000000000003</v>
      </c>
      <c r="M218">
        <v>3.3300000000000003E-2</v>
      </c>
      <c r="N218">
        <v>0.39350000000000002</v>
      </c>
      <c r="O218">
        <v>2.7000000000000001E-3</v>
      </c>
      <c r="P218">
        <v>0.16550000000000001</v>
      </c>
      <c r="Q218" s="1">
        <v>60340.4</v>
      </c>
      <c r="R218">
        <v>0.30099999999999999</v>
      </c>
      <c r="S218">
        <v>0.16500000000000001</v>
      </c>
      <c r="T218">
        <v>0.53400000000000003</v>
      </c>
      <c r="U218">
        <v>13</v>
      </c>
      <c r="V218" s="1">
        <v>82041.919999999998</v>
      </c>
      <c r="W218">
        <v>130.07</v>
      </c>
      <c r="X218" s="1">
        <v>158430.88</v>
      </c>
      <c r="Y218">
        <v>0.83660000000000001</v>
      </c>
      <c r="Z218">
        <v>0.1197</v>
      </c>
      <c r="AA218">
        <v>4.3700000000000003E-2</v>
      </c>
      <c r="AB218">
        <v>0.16339999999999999</v>
      </c>
      <c r="AC218">
        <v>158.43</v>
      </c>
      <c r="AD218" s="1">
        <v>5697.69</v>
      </c>
      <c r="AE218">
        <v>749.45</v>
      </c>
      <c r="AF218" s="1">
        <v>158486.46</v>
      </c>
      <c r="AG218">
        <v>360</v>
      </c>
      <c r="AH218" s="1">
        <v>37963</v>
      </c>
      <c r="AI218" s="1">
        <v>59404</v>
      </c>
      <c r="AJ218">
        <v>42.22</v>
      </c>
      <c r="AK218">
        <v>35.409999999999997</v>
      </c>
      <c r="AL218">
        <v>37.54</v>
      </c>
      <c r="AM218">
        <v>6.2</v>
      </c>
      <c r="AN218">
        <v>0</v>
      </c>
      <c r="AO218">
        <v>0.92869999999999997</v>
      </c>
      <c r="AP218" s="1">
        <v>1251.52</v>
      </c>
      <c r="AQ218" s="1">
        <v>2193.91</v>
      </c>
      <c r="AR218" s="1">
        <v>6263.62</v>
      </c>
      <c r="AS218">
        <v>402.08</v>
      </c>
      <c r="AT218">
        <v>198.62</v>
      </c>
      <c r="AU218" s="1">
        <v>10309.76</v>
      </c>
      <c r="AV218" s="1">
        <v>5249.76</v>
      </c>
      <c r="AW218">
        <v>0.41520000000000001</v>
      </c>
      <c r="AX218" s="1">
        <v>5582.51</v>
      </c>
      <c r="AY218">
        <v>0.4415</v>
      </c>
      <c r="AZ218" s="1">
        <v>1131.1300000000001</v>
      </c>
      <c r="BA218">
        <v>8.9499999999999996E-2</v>
      </c>
      <c r="BB218">
        <v>679.71</v>
      </c>
      <c r="BC218">
        <v>5.3800000000000001E-2</v>
      </c>
      <c r="BD218" s="1">
        <v>12643.11</v>
      </c>
      <c r="BE218" s="1">
        <v>2975.83</v>
      </c>
      <c r="BF218">
        <v>0.72289999999999999</v>
      </c>
      <c r="BG218">
        <v>0.52129999999999999</v>
      </c>
      <c r="BH218">
        <v>0.1943</v>
      </c>
      <c r="BI218">
        <v>0.2402</v>
      </c>
      <c r="BJ218">
        <v>2.52E-2</v>
      </c>
      <c r="BK218">
        <v>1.89E-2</v>
      </c>
    </row>
    <row r="219" spans="1:63" x14ac:dyDescent="0.25">
      <c r="A219" t="s">
        <v>220</v>
      </c>
      <c r="B219">
        <v>44099</v>
      </c>
      <c r="C219">
        <v>127</v>
      </c>
      <c r="D219">
        <v>22.86</v>
      </c>
      <c r="E219" s="1">
        <v>2903.51</v>
      </c>
      <c r="F219" s="1">
        <v>2502.61</v>
      </c>
      <c r="G219">
        <v>7.7999999999999996E-3</v>
      </c>
      <c r="H219">
        <v>1.9E-3</v>
      </c>
      <c r="I219">
        <v>7.6E-3</v>
      </c>
      <c r="J219">
        <v>1.4E-3</v>
      </c>
      <c r="K219">
        <v>2.0299999999999999E-2</v>
      </c>
      <c r="L219">
        <v>0.93130000000000002</v>
      </c>
      <c r="M219">
        <v>2.9700000000000001E-2</v>
      </c>
      <c r="N219">
        <v>0.38519999999999999</v>
      </c>
      <c r="O219">
        <v>8.0000000000000002E-3</v>
      </c>
      <c r="P219">
        <v>0.1439</v>
      </c>
      <c r="Q219" s="1">
        <v>57297.11</v>
      </c>
      <c r="R219">
        <v>0.31979999999999997</v>
      </c>
      <c r="S219">
        <v>0.1744</v>
      </c>
      <c r="T219">
        <v>0.50580000000000003</v>
      </c>
      <c r="U219">
        <v>19</v>
      </c>
      <c r="V219" s="1">
        <v>73287.210000000006</v>
      </c>
      <c r="W219">
        <v>151.01</v>
      </c>
      <c r="X219" s="1">
        <v>172243</v>
      </c>
      <c r="Y219">
        <v>0.72250000000000003</v>
      </c>
      <c r="Z219">
        <v>0.22700000000000001</v>
      </c>
      <c r="AA219">
        <v>5.0500000000000003E-2</v>
      </c>
      <c r="AB219">
        <v>0.27750000000000002</v>
      </c>
      <c r="AC219">
        <v>172.24</v>
      </c>
      <c r="AD219" s="1">
        <v>4272.6499999999996</v>
      </c>
      <c r="AE219">
        <v>618.46</v>
      </c>
      <c r="AF219" s="1">
        <v>151067.34</v>
      </c>
      <c r="AG219">
        <v>313</v>
      </c>
      <c r="AH219" s="1">
        <v>30002</v>
      </c>
      <c r="AI219" s="1">
        <v>46779</v>
      </c>
      <c r="AJ219">
        <v>34.75</v>
      </c>
      <c r="AK219">
        <v>23.35</v>
      </c>
      <c r="AL219">
        <v>27.23</v>
      </c>
      <c r="AM219">
        <v>3.7</v>
      </c>
      <c r="AN219">
        <v>781.81</v>
      </c>
      <c r="AO219">
        <v>1.1016999999999999</v>
      </c>
      <c r="AP219" s="1">
        <v>1686.27</v>
      </c>
      <c r="AQ219" s="1">
        <v>1532.72</v>
      </c>
      <c r="AR219" s="1">
        <v>7024.03</v>
      </c>
      <c r="AS219">
        <v>434.74</v>
      </c>
      <c r="AT219">
        <v>264.58</v>
      </c>
      <c r="AU219" s="1">
        <v>10942.35</v>
      </c>
      <c r="AV219" s="1">
        <v>6015.62</v>
      </c>
      <c r="AW219">
        <v>0.45650000000000002</v>
      </c>
      <c r="AX219" s="1">
        <v>5306.24</v>
      </c>
      <c r="AY219">
        <v>0.4027</v>
      </c>
      <c r="AZ219">
        <v>990.42</v>
      </c>
      <c r="BA219">
        <v>7.5200000000000003E-2</v>
      </c>
      <c r="BB219">
        <v>864.91</v>
      </c>
      <c r="BC219">
        <v>6.5600000000000006E-2</v>
      </c>
      <c r="BD219" s="1">
        <v>13177.19</v>
      </c>
      <c r="BE219" s="1">
        <v>3635.36</v>
      </c>
      <c r="BF219">
        <v>1.2062999999999999</v>
      </c>
      <c r="BG219">
        <v>0.5181</v>
      </c>
      <c r="BH219">
        <v>0.22059999999999999</v>
      </c>
      <c r="BI219">
        <v>0.2233</v>
      </c>
      <c r="BJ219">
        <v>2.4400000000000002E-2</v>
      </c>
      <c r="BK219">
        <v>1.3599999999999999E-2</v>
      </c>
    </row>
    <row r="220" spans="1:63" x14ac:dyDescent="0.25">
      <c r="A220" t="s">
        <v>221</v>
      </c>
      <c r="B220">
        <v>46979</v>
      </c>
      <c r="C220">
        <v>40</v>
      </c>
      <c r="D220">
        <v>185.65</v>
      </c>
      <c r="E220" s="1">
        <v>7425.98</v>
      </c>
      <c r="F220" s="1">
        <v>5899.8</v>
      </c>
      <c r="G220">
        <v>1.7999999999999999E-2</v>
      </c>
      <c r="H220">
        <v>1.9E-3</v>
      </c>
      <c r="I220">
        <v>0.4425</v>
      </c>
      <c r="J220">
        <v>1.5E-3</v>
      </c>
      <c r="K220">
        <v>8.1500000000000003E-2</v>
      </c>
      <c r="L220">
        <v>0.38019999999999998</v>
      </c>
      <c r="M220">
        <v>7.4399999999999994E-2</v>
      </c>
      <c r="N220">
        <v>0.63759999999999994</v>
      </c>
      <c r="O220">
        <v>0.04</v>
      </c>
      <c r="P220">
        <v>0.1741</v>
      </c>
      <c r="Q220" s="1">
        <v>59852.3</v>
      </c>
      <c r="R220">
        <v>0.37780000000000002</v>
      </c>
      <c r="S220">
        <v>0.22720000000000001</v>
      </c>
      <c r="T220">
        <v>0.39510000000000001</v>
      </c>
      <c r="U220">
        <v>60.3</v>
      </c>
      <c r="V220" s="1">
        <v>94173.65</v>
      </c>
      <c r="W220">
        <v>120.98</v>
      </c>
      <c r="X220" s="1">
        <v>125894.06</v>
      </c>
      <c r="Y220">
        <v>0.55700000000000005</v>
      </c>
      <c r="Z220">
        <v>0.37159999999999999</v>
      </c>
      <c r="AA220">
        <v>7.1400000000000005E-2</v>
      </c>
      <c r="AB220">
        <v>0.443</v>
      </c>
      <c r="AC220">
        <v>125.89</v>
      </c>
      <c r="AD220" s="1">
        <v>5334.25</v>
      </c>
      <c r="AE220">
        <v>357.23</v>
      </c>
      <c r="AF220" s="1">
        <v>110469.24</v>
      </c>
      <c r="AG220">
        <v>131</v>
      </c>
      <c r="AH220" s="1">
        <v>32657</v>
      </c>
      <c r="AI220" s="1">
        <v>43314</v>
      </c>
      <c r="AJ220">
        <v>62.97</v>
      </c>
      <c r="AK220">
        <v>38.21</v>
      </c>
      <c r="AL220">
        <v>44.65</v>
      </c>
      <c r="AM220">
        <v>4.2</v>
      </c>
      <c r="AN220">
        <v>0</v>
      </c>
      <c r="AO220">
        <v>1.0498000000000001</v>
      </c>
      <c r="AP220" s="1">
        <v>1696.93</v>
      </c>
      <c r="AQ220" s="1">
        <v>2699.45</v>
      </c>
      <c r="AR220" s="1">
        <v>6946.77</v>
      </c>
      <c r="AS220">
        <v>840.1</v>
      </c>
      <c r="AT220">
        <v>218.86</v>
      </c>
      <c r="AU220" s="1">
        <v>12402.11</v>
      </c>
      <c r="AV220" s="1">
        <v>7707.8</v>
      </c>
      <c r="AW220">
        <v>0.49109999999999998</v>
      </c>
      <c r="AX220" s="1">
        <v>6004.34</v>
      </c>
      <c r="AY220">
        <v>0.3826</v>
      </c>
      <c r="AZ220">
        <v>789.79</v>
      </c>
      <c r="BA220">
        <v>5.0299999999999997E-2</v>
      </c>
      <c r="BB220" s="1">
        <v>1192.97</v>
      </c>
      <c r="BC220">
        <v>7.5999999999999998E-2</v>
      </c>
      <c r="BD220" s="1">
        <v>15694.9</v>
      </c>
      <c r="BE220" s="1">
        <v>4256.6400000000003</v>
      </c>
      <c r="BF220">
        <v>1.8327</v>
      </c>
      <c r="BG220">
        <v>0.4365</v>
      </c>
      <c r="BH220">
        <v>0.2059</v>
      </c>
      <c r="BI220">
        <v>0.309</v>
      </c>
      <c r="BJ220">
        <v>3.6900000000000002E-2</v>
      </c>
      <c r="BK220">
        <v>1.17E-2</v>
      </c>
    </row>
    <row r="221" spans="1:63" x14ac:dyDescent="0.25">
      <c r="A221" t="s">
        <v>222</v>
      </c>
      <c r="B221">
        <v>44107</v>
      </c>
      <c r="C221">
        <v>22</v>
      </c>
      <c r="D221">
        <v>460.26</v>
      </c>
      <c r="E221" s="1">
        <v>10125.82</v>
      </c>
      <c r="F221" s="1">
        <v>9898.44</v>
      </c>
      <c r="G221">
        <v>5.4999999999999997E-3</v>
      </c>
      <c r="H221">
        <v>7.0000000000000001E-3</v>
      </c>
      <c r="I221">
        <v>0.12509999999999999</v>
      </c>
      <c r="J221">
        <v>1.6000000000000001E-3</v>
      </c>
      <c r="K221">
        <v>0.1666</v>
      </c>
      <c r="L221">
        <v>0.64090000000000003</v>
      </c>
      <c r="M221">
        <v>5.33E-2</v>
      </c>
      <c r="N221">
        <v>0.6845</v>
      </c>
      <c r="O221">
        <v>5.7200000000000001E-2</v>
      </c>
      <c r="P221">
        <v>0.16309999999999999</v>
      </c>
      <c r="Q221" s="1">
        <v>60731.61</v>
      </c>
      <c r="R221">
        <v>0.54549999999999998</v>
      </c>
      <c r="S221">
        <v>7.4399999999999994E-2</v>
      </c>
      <c r="T221">
        <v>0.38019999999999998</v>
      </c>
      <c r="U221">
        <v>64</v>
      </c>
      <c r="V221" s="1">
        <v>88983.95</v>
      </c>
      <c r="W221">
        <v>157.44</v>
      </c>
      <c r="X221" s="1">
        <v>78247.86</v>
      </c>
      <c r="Y221">
        <v>0.76270000000000004</v>
      </c>
      <c r="Z221">
        <v>0.2311</v>
      </c>
      <c r="AA221">
        <v>6.1999999999999998E-3</v>
      </c>
      <c r="AB221">
        <v>0.23730000000000001</v>
      </c>
      <c r="AC221">
        <v>78.25</v>
      </c>
      <c r="AD221" s="1">
        <v>1980.33</v>
      </c>
      <c r="AE221">
        <v>367.68</v>
      </c>
      <c r="AF221" s="1">
        <v>70142.100000000006</v>
      </c>
      <c r="AG221">
        <v>34</v>
      </c>
      <c r="AH221" s="1">
        <v>29397</v>
      </c>
      <c r="AI221" s="1">
        <v>42760</v>
      </c>
      <c r="AJ221">
        <v>40.81</v>
      </c>
      <c r="AK221">
        <v>23.57</v>
      </c>
      <c r="AL221">
        <v>30.61</v>
      </c>
      <c r="AM221">
        <v>1.27</v>
      </c>
      <c r="AN221">
        <v>0</v>
      </c>
      <c r="AO221">
        <v>0.58599999999999997</v>
      </c>
      <c r="AP221" s="1">
        <v>1168.04</v>
      </c>
      <c r="AQ221" s="1">
        <v>2112.06</v>
      </c>
      <c r="AR221" s="1">
        <v>6725.8</v>
      </c>
      <c r="AS221">
        <v>826.12</v>
      </c>
      <c r="AT221">
        <v>294.2</v>
      </c>
      <c r="AU221" s="1">
        <v>11126.22</v>
      </c>
      <c r="AV221" s="1">
        <v>8298.7199999999993</v>
      </c>
      <c r="AW221">
        <v>0.68889999999999996</v>
      </c>
      <c r="AX221" s="1">
        <v>1820.28</v>
      </c>
      <c r="AY221">
        <v>0.15110000000000001</v>
      </c>
      <c r="AZ221">
        <v>480.56</v>
      </c>
      <c r="BA221">
        <v>3.9899999999999998E-2</v>
      </c>
      <c r="BB221" s="1">
        <v>1446.7</v>
      </c>
      <c r="BC221">
        <v>0.1201</v>
      </c>
      <c r="BD221" s="1">
        <v>12046.27</v>
      </c>
      <c r="BE221" s="1">
        <v>7254.6</v>
      </c>
      <c r="BF221">
        <v>3.5981000000000001</v>
      </c>
      <c r="BG221">
        <v>0.57850000000000001</v>
      </c>
      <c r="BH221">
        <v>0.19639999999999999</v>
      </c>
      <c r="BI221">
        <v>0.19070000000000001</v>
      </c>
      <c r="BJ221">
        <v>2.5999999999999999E-2</v>
      </c>
      <c r="BK221">
        <v>8.3999999999999995E-3</v>
      </c>
    </row>
    <row r="222" spans="1:63" x14ac:dyDescent="0.25">
      <c r="A222" t="s">
        <v>223</v>
      </c>
      <c r="B222">
        <v>46953</v>
      </c>
      <c r="C222">
        <v>19</v>
      </c>
      <c r="D222">
        <v>166.71</v>
      </c>
      <c r="E222" s="1">
        <v>3167.46</v>
      </c>
      <c r="F222" s="1">
        <v>3101.47</v>
      </c>
      <c r="G222">
        <v>1.4200000000000001E-2</v>
      </c>
      <c r="H222">
        <v>1E-3</v>
      </c>
      <c r="I222">
        <v>0.1106</v>
      </c>
      <c r="J222">
        <v>5.0000000000000001E-4</v>
      </c>
      <c r="K222">
        <v>5.21E-2</v>
      </c>
      <c r="L222">
        <v>0.75580000000000003</v>
      </c>
      <c r="M222">
        <v>6.5699999999999995E-2</v>
      </c>
      <c r="N222">
        <v>0.62190000000000001</v>
      </c>
      <c r="O222">
        <v>1.66E-2</v>
      </c>
      <c r="P222">
        <v>0.1202</v>
      </c>
      <c r="Q222" s="1">
        <v>70245.73</v>
      </c>
      <c r="R222">
        <v>0.1338</v>
      </c>
      <c r="S222">
        <v>0.1656</v>
      </c>
      <c r="T222">
        <v>0.7006</v>
      </c>
      <c r="U222">
        <v>18</v>
      </c>
      <c r="V222" s="1">
        <v>89349.33</v>
      </c>
      <c r="W222">
        <v>172.86</v>
      </c>
      <c r="X222" s="1">
        <v>85704.95</v>
      </c>
      <c r="Y222">
        <v>0.51019999999999999</v>
      </c>
      <c r="Z222">
        <v>0.44340000000000002</v>
      </c>
      <c r="AA222">
        <v>4.6399999999999997E-2</v>
      </c>
      <c r="AB222">
        <v>0.48980000000000001</v>
      </c>
      <c r="AC222">
        <v>85.7</v>
      </c>
      <c r="AD222" s="1">
        <v>2109.5500000000002</v>
      </c>
      <c r="AE222">
        <v>210.53</v>
      </c>
      <c r="AF222" s="1">
        <v>67447.14</v>
      </c>
      <c r="AG222">
        <v>30</v>
      </c>
      <c r="AH222" s="1">
        <v>31113</v>
      </c>
      <c r="AI222" s="1">
        <v>41708</v>
      </c>
      <c r="AJ222">
        <v>48.4</v>
      </c>
      <c r="AK222">
        <v>23.34</v>
      </c>
      <c r="AL222">
        <v>23.6</v>
      </c>
      <c r="AM222">
        <v>4.2</v>
      </c>
      <c r="AN222">
        <v>0</v>
      </c>
      <c r="AO222">
        <v>0.53339999999999999</v>
      </c>
      <c r="AP222" s="1">
        <v>1108.6199999999999</v>
      </c>
      <c r="AQ222" s="1">
        <v>1848.9</v>
      </c>
      <c r="AR222" s="1">
        <v>5637.56</v>
      </c>
      <c r="AS222">
        <v>458.38</v>
      </c>
      <c r="AT222">
        <v>242.85</v>
      </c>
      <c r="AU222" s="1">
        <v>9296.2999999999993</v>
      </c>
      <c r="AV222" s="1">
        <v>7601.58</v>
      </c>
      <c r="AW222">
        <v>0.69310000000000005</v>
      </c>
      <c r="AX222" s="1">
        <v>2081.52</v>
      </c>
      <c r="AY222">
        <v>0.1898</v>
      </c>
      <c r="AZ222">
        <v>418.37</v>
      </c>
      <c r="BA222">
        <v>3.8100000000000002E-2</v>
      </c>
      <c r="BB222">
        <v>866.82</v>
      </c>
      <c r="BC222">
        <v>7.9000000000000001E-2</v>
      </c>
      <c r="BD222" s="1">
        <v>10968.29</v>
      </c>
      <c r="BE222" s="1">
        <v>6848.62</v>
      </c>
      <c r="BF222">
        <v>4.3150000000000004</v>
      </c>
      <c r="BG222">
        <v>0.61980000000000002</v>
      </c>
      <c r="BH222">
        <v>0.23580000000000001</v>
      </c>
      <c r="BI222">
        <v>0.11700000000000001</v>
      </c>
      <c r="BJ222">
        <v>2.1299999999999999E-2</v>
      </c>
      <c r="BK222">
        <v>6.1000000000000004E-3</v>
      </c>
    </row>
    <row r="223" spans="1:63" x14ac:dyDescent="0.25">
      <c r="A223" t="s">
        <v>224</v>
      </c>
      <c r="B223">
        <v>47498</v>
      </c>
      <c r="C223">
        <v>89</v>
      </c>
      <c r="D223">
        <v>4.8899999999999997</v>
      </c>
      <c r="E223">
        <v>435.47</v>
      </c>
      <c r="F223">
        <v>393.97</v>
      </c>
      <c r="G223">
        <v>5.1000000000000004E-3</v>
      </c>
      <c r="H223">
        <v>1.6000000000000001E-3</v>
      </c>
      <c r="I223">
        <v>0</v>
      </c>
      <c r="J223">
        <v>0</v>
      </c>
      <c r="K223">
        <v>8.8999999999999999E-3</v>
      </c>
      <c r="L223">
        <v>0.97929999999999995</v>
      </c>
      <c r="M223">
        <v>5.1000000000000004E-3</v>
      </c>
      <c r="N223">
        <v>0.37440000000000001</v>
      </c>
      <c r="O223">
        <v>2.5000000000000001E-3</v>
      </c>
      <c r="P223">
        <v>0.16209999999999999</v>
      </c>
      <c r="Q223" s="1">
        <v>49874.01</v>
      </c>
      <c r="R223">
        <v>0.34150000000000003</v>
      </c>
      <c r="S223">
        <v>0.17069999999999999</v>
      </c>
      <c r="T223">
        <v>0.48780000000000001</v>
      </c>
      <c r="U223">
        <v>6.35</v>
      </c>
      <c r="V223" s="1">
        <v>61616.44</v>
      </c>
      <c r="W223">
        <v>67.040000000000006</v>
      </c>
      <c r="X223" s="1">
        <v>202933.38</v>
      </c>
      <c r="Y223">
        <v>0.90969999999999995</v>
      </c>
      <c r="Z223">
        <v>1.7100000000000001E-2</v>
      </c>
      <c r="AA223">
        <v>7.3200000000000001E-2</v>
      </c>
      <c r="AB223">
        <v>9.0300000000000005E-2</v>
      </c>
      <c r="AC223">
        <v>202.93</v>
      </c>
      <c r="AD223" s="1">
        <v>5096.05</v>
      </c>
      <c r="AE223">
        <v>663.66</v>
      </c>
      <c r="AF223" s="1">
        <v>210618.72</v>
      </c>
      <c r="AG223">
        <v>506</v>
      </c>
      <c r="AH223" s="1">
        <v>33101</v>
      </c>
      <c r="AI223" s="1">
        <v>47818</v>
      </c>
      <c r="AJ223">
        <v>36.700000000000003</v>
      </c>
      <c r="AK223">
        <v>24.21</v>
      </c>
      <c r="AL223">
        <v>23.74</v>
      </c>
      <c r="AM223">
        <v>4.8</v>
      </c>
      <c r="AN223" s="1">
        <v>2322.48</v>
      </c>
      <c r="AO223">
        <v>2.4340000000000002</v>
      </c>
      <c r="AP223" s="1">
        <v>1989.48</v>
      </c>
      <c r="AQ223" s="1">
        <v>3066.82</v>
      </c>
      <c r="AR223" s="1">
        <v>8362.2900000000009</v>
      </c>
      <c r="AS223">
        <v>579.9</v>
      </c>
      <c r="AT223">
        <v>657.19</v>
      </c>
      <c r="AU223" s="1">
        <v>14655.52</v>
      </c>
      <c r="AV223" s="1">
        <v>7997.55</v>
      </c>
      <c r="AW223">
        <v>0.42970000000000003</v>
      </c>
      <c r="AX223" s="1">
        <v>7166.6</v>
      </c>
      <c r="AY223">
        <v>0.3851</v>
      </c>
      <c r="AZ223" s="1">
        <v>2536.84</v>
      </c>
      <c r="BA223">
        <v>0.1363</v>
      </c>
      <c r="BB223">
        <v>909.33</v>
      </c>
      <c r="BC223">
        <v>4.8899999999999999E-2</v>
      </c>
      <c r="BD223" s="1">
        <v>18610.310000000001</v>
      </c>
      <c r="BE223" s="1">
        <v>6000.74</v>
      </c>
      <c r="BF223">
        <v>2.2833000000000001</v>
      </c>
      <c r="BG223">
        <v>0.49830000000000002</v>
      </c>
      <c r="BH223">
        <v>0.19389999999999999</v>
      </c>
      <c r="BI223">
        <v>0.25790000000000002</v>
      </c>
      <c r="BJ223">
        <v>2.8799999999999999E-2</v>
      </c>
      <c r="BK223">
        <v>2.1000000000000001E-2</v>
      </c>
    </row>
    <row r="224" spans="1:63" x14ac:dyDescent="0.25">
      <c r="A224" t="s">
        <v>225</v>
      </c>
      <c r="B224">
        <v>49791</v>
      </c>
      <c r="C224">
        <v>76</v>
      </c>
      <c r="D224">
        <v>11.41</v>
      </c>
      <c r="E224">
        <v>867.45</v>
      </c>
      <c r="F224">
        <v>789.07</v>
      </c>
      <c r="G224">
        <v>5.1000000000000004E-3</v>
      </c>
      <c r="H224">
        <v>5.0000000000000001E-4</v>
      </c>
      <c r="I224">
        <v>0</v>
      </c>
      <c r="J224">
        <v>0</v>
      </c>
      <c r="K224">
        <v>6.7999999999999996E-3</v>
      </c>
      <c r="L224">
        <v>0.94799999999999995</v>
      </c>
      <c r="M224">
        <v>3.9600000000000003E-2</v>
      </c>
      <c r="N224">
        <v>0.30690000000000001</v>
      </c>
      <c r="O224">
        <v>0</v>
      </c>
      <c r="P224">
        <v>0.17230000000000001</v>
      </c>
      <c r="Q224" s="1">
        <v>50582.92</v>
      </c>
      <c r="R224">
        <v>0.21329999999999999</v>
      </c>
      <c r="S224">
        <v>0.1067</v>
      </c>
      <c r="T224">
        <v>0.68</v>
      </c>
      <c r="U224">
        <v>10.11</v>
      </c>
      <c r="V224" s="1">
        <v>53010.66</v>
      </c>
      <c r="W224">
        <v>80.14</v>
      </c>
      <c r="X224" s="1">
        <v>137013.91</v>
      </c>
      <c r="Y224">
        <v>0.8831</v>
      </c>
      <c r="Z224">
        <v>7.6899999999999996E-2</v>
      </c>
      <c r="AA224">
        <v>0.04</v>
      </c>
      <c r="AB224">
        <v>0.1169</v>
      </c>
      <c r="AC224">
        <v>137.01</v>
      </c>
      <c r="AD224" s="1">
        <v>3235.31</v>
      </c>
      <c r="AE224">
        <v>461.58</v>
      </c>
      <c r="AF224" s="1">
        <v>145602.21</v>
      </c>
      <c r="AG224">
        <v>282</v>
      </c>
      <c r="AH224" s="1">
        <v>36098</v>
      </c>
      <c r="AI224" s="1">
        <v>52444</v>
      </c>
      <c r="AJ224">
        <v>32.4</v>
      </c>
      <c r="AK224">
        <v>23.19</v>
      </c>
      <c r="AL224">
        <v>23.87</v>
      </c>
      <c r="AM224">
        <v>5.7</v>
      </c>
      <c r="AN224">
        <v>653.73</v>
      </c>
      <c r="AO224">
        <v>1.0818000000000001</v>
      </c>
      <c r="AP224" s="1">
        <v>1523.66</v>
      </c>
      <c r="AQ224" s="1">
        <v>2263.58</v>
      </c>
      <c r="AR224" s="1">
        <v>6079.24</v>
      </c>
      <c r="AS224" s="1">
        <v>1016.62</v>
      </c>
      <c r="AT224">
        <v>107.41</v>
      </c>
      <c r="AU224" s="1">
        <v>10990.58</v>
      </c>
      <c r="AV224" s="1">
        <v>7383.12</v>
      </c>
      <c r="AW224">
        <v>0.53259999999999996</v>
      </c>
      <c r="AX224" s="1">
        <v>3621.65</v>
      </c>
      <c r="AY224">
        <v>0.26119999999999999</v>
      </c>
      <c r="AZ224" s="1">
        <v>2040.6</v>
      </c>
      <c r="BA224">
        <v>0.1472</v>
      </c>
      <c r="BB224">
        <v>817.41</v>
      </c>
      <c r="BC224">
        <v>5.8999999999999997E-2</v>
      </c>
      <c r="BD224" s="1">
        <v>13862.79</v>
      </c>
      <c r="BE224" s="1">
        <v>6452.39</v>
      </c>
      <c r="BF224">
        <v>2.1558999999999999</v>
      </c>
      <c r="BG224">
        <v>0.4753</v>
      </c>
      <c r="BH224">
        <v>0.2009</v>
      </c>
      <c r="BI224">
        <v>0.28070000000000001</v>
      </c>
      <c r="BJ224">
        <v>2.9700000000000001E-2</v>
      </c>
      <c r="BK224">
        <v>1.35E-2</v>
      </c>
    </row>
    <row r="225" spans="1:63" x14ac:dyDescent="0.25">
      <c r="A225" t="s">
        <v>226</v>
      </c>
      <c r="B225">
        <v>45245</v>
      </c>
      <c r="C225">
        <v>383</v>
      </c>
      <c r="D225">
        <v>4.54</v>
      </c>
      <c r="E225" s="1">
        <v>1738.29</v>
      </c>
      <c r="F225" s="1">
        <v>1476.21</v>
      </c>
      <c r="G225">
        <v>3.5000000000000001E-3</v>
      </c>
      <c r="H225">
        <v>0</v>
      </c>
      <c r="I225">
        <v>1.43E-2</v>
      </c>
      <c r="J225">
        <v>2.3999999999999998E-3</v>
      </c>
      <c r="K225">
        <v>6.6E-3</v>
      </c>
      <c r="L225">
        <v>0.93169999999999997</v>
      </c>
      <c r="M225">
        <v>4.1500000000000002E-2</v>
      </c>
      <c r="N225">
        <v>0.49380000000000002</v>
      </c>
      <c r="O225">
        <v>6.9999999999999999E-4</v>
      </c>
      <c r="P225">
        <v>0.16889999999999999</v>
      </c>
      <c r="Q225" s="1">
        <v>51785.58</v>
      </c>
      <c r="R225">
        <v>0.13830000000000001</v>
      </c>
      <c r="S225">
        <v>0.22339999999999999</v>
      </c>
      <c r="T225">
        <v>0.63829999999999998</v>
      </c>
      <c r="U225">
        <v>10</v>
      </c>
      <c r="V225" s="1">
        <v>101544.8</v>
      </c>
      <c r="W225">
        <v>163.81</v>
      </c>
      <c r="X225" s="1">
        <v>376555.6</v>
      </c>
      <c r="Y225">
        <v>0.33329999999999999</v>
      </c>
      <c r="Z225">
        <v>0.28839999999999999</v>
      </c>
      <c r="AA225">
        <v>0.37830000000000003</v>
      </c>
      <c r="AB225">
        <v>0.66669999999999996</v>
      </c>
      <c r="AC225">
        <v>376.56</v>
      </c>
      <c r="AD225" s="1">
        <v>11274.39</v>
      </c>
      <c r="AE225">
        <v>438.62</v>
      </c>
      <c r="AF225" s="1">
        <v>251589.51</v>
      </c>
      <c r="AG225">
        <v>564</v>
      </c>
      <c r="AH225" s="1">
        <v>30424</v>
      </c>
      <c r="AI225" s="1">
        <v>54465</v>
      </c>
      <c r="AJ225">
        <v>36.200000000000003</v>
      </c>
      <c r="AK225">
        <v>21.45</v>
      </c>
      <c r="AL225">
        <v>31.54</v>
      </c>
      <c r="AM225">
        <v>3.4</v>
      </c>
      <c r="AN225">
        <v>0</v>
      </c>
      <c r="AO225">
        <v>0.78290000000000004</v>
      </c>
      <c r="AP225" s="1">
        <v>2153.25</v>
      </c>
      <c r="AQ225" s="1">
        <v>2141.2399999999998</v>
      </c>
      <c r="AR225" s="1">
        <v>7228.75</v>
      </c>
      <c r="AS225">
        <v>658.2</v>
      </c>
      <c r="AT225">
        <v>333.64</v>
      </c>
      <c r="AU225" s="1">
        <v>12515.06</v>
      </c>
      <c r="AV225" s="1">
        <v>7774.82</v>
      </c>
      <c r="AW225">
        <v>0.34549999999999997</v>
      </c>
      <c r="AX225" s="1">
        <v>12563.79</v>
      </c>
      <c r="AY225">
        <v>0.55830000000000002</v>
      </c>
      <c r="AZ225" s="1">
        <v>1027.25</v>
      </c>
      <c r="BA225">
        <v>4.5600000000000002E-2</v>
      </c>
      <c r="BB225" s="1">
        <v>1139.52</v>
      </c>
      <c r="BC225">
        <v>5.0599999999999999E-2</v>
      </c>
      <c r="BD225" s="1">
        <v>22505.39</v>
      </c>
      <c r="BE225" s="1">
        <v>5104.1000000000004</v>
      </c>
      <c r="BF225">
        <v>1.4933000000000001</v>
      </c>
      <c r="BG225">
        <v>0.43590000000000001</v>
      </c>
      <c r="BH225">
        <v>0.2596</v>
      </c>
      <c r="BI225">
        <v>0.2069</v>
      </c>
      <c r="BJ225">
        <v>6.6400000000000001E-2</v>
      </c>
      <c r="BK225">
        <v>3.1199999999999999E-2</v>
      </c>
    </row>
    <row r="226" spans="1:63" x14ac:dyDescent="0.25">
      <c r="A226" t="s">
        <v>227</v>
      </c>
      <c r="B226">
        <v>44115</v>
      </c>
      <c r="C226">
        <v>10</v>
      </c>
      <c r="D226">
        <v>164.25</v>
      </c>
      <c r="E226" s="1">
        <v>1642.53</v>
      </c>
      <c r="F226" s="1">
        <v>1641.67</v>
      </c>
      <c r="G226">
        <v>6.1999999999999998E-3</v>
      </c>
      <c r="H226">
        <v>1.1000000000000001E-3</v>
      </c>
      <c r="I226">
        <v>1.78E-2</v>
      </c>
      <c r="J226">
        <v>5.9999999999999995E-4</v>
      </c>
      <c r="K226">
        <v>1.9300000000000001E-2</v>
      </c>
      <c r="L226">
        <v>0.87350000000000005</v>
      </c>
      <c r="M226">
        <v>8.1500000000000003E-2</v>
      </c>
      <c r="N226">
        <v>0.37609999999999999</v>
      </c>
      <c r="O226">
        <v>4.7999999999999996E-3</v>
      </c>
      <c r="P226">
        <v>0.15809999999999999</v>
      </c>
      <c r="Q226" s="1">
        <v>54125.53</v>
      </c>
      <c r="R226">
        <v>0.25</v>
      </c>
      <c r="S226">
        <v>0.17860000000000001</v>
      </c>
      <c r="T226">
        <v>0.57140000000000002</v>
      </c>
      <c r="U226">
        <v>14.33</v>
      </c>
      <c r="V226" s="1">
        <v>86282.3</v>
      </c>
      <c r="W226">
        <v>110.3</v>
      </c>
      <c r="X226" s="1">
        <v>169187.23</v>
      </c>
      <c r="Y226">
        <v>0.52729999999999999</v>
      </c>
      <c r="Z226">
        <v>0.4078</v>
      </c>
      <c r="AA226">
        <v>6.4899999999999999E-2</v>
      </c>
      <c r="AB226">
        <v>0.47270000000000001</v>
      </c>
      <c r="AC226">
        <v>169.19</v>
      </c>
      <c r="AD226" s="1">
        <v>6906.11</v>
      </c>
      <c r="AE226">
        <v>556.4</v>
      </c>
      <c r="AF226" s="1">
        <v>154790.24</v>
      </c>
      <c r="AG226">
        <v>334</v>
      </c>
      <c r="AH226" s="1">
        <v>33809</v>
      </c>
      <c r="AI226" s="1">
        <v>50020</v>
      </c>
      <c r="AJ226">
        <v>58.1</v>
      </c>
      <c r="AK226">
        <v>39.21</v>
      </c>
      <c r="AL226">
        <v>40.14</v>
      </c>
      <c r="AM226">
        <v>4.9000000000000004</v>
      </c>
      <c r="AN226">
        <v>0</v>
      </c>
      <c r="AO226">
        <v>1.0371999999999999</v>
      </c>
      <c r="AP226" s="1">
        <v>1868.91</v>
      </c>
      <c r="AQ226" s="1">
        <v>2023.43</v>
      </c>
      <c r="AR226" s="1">
        <v>6154.9</v>
      </c>
      <c r="AS226">
        <v>465.86</v>
      </c>
      <c r="AT226">
        <v>313.47000000000003</v>
      </c>
      <c r="AU226" s="1">
        <v>10826.6</v>
      </c>
      <c r="AV226" s="1">
        <v>4645.72</v>
      </c>
      <c r="AW226">
        <v>0.3533</v>
      </c>
      <c r="AX226" s="1">
        <v>6002.93</v>
      </c>
      <c r="AY226">
        <v>0.45650000000000002</v>
      </c>
      <c r="AZ226" s="1">
        <v>1846.08</v>
      </c>
      <c r="BA226">
        <v>0.1404</v>
      </c>
      <c r="BB226">
        <v>654.82000000000005</v>
      </c>
      <c r="BC226">
        <v>4.9799999999999997E-2</v>
      </c>
      <c r="BD226" s="1">
        <v>13149.56</v>
      </c>
      <c r="BE226" s="1">
        <v>3821.67</v>
      </c>
      <c r="BF226">
        <v>1.2178</v>
      </c>
      <c r="BG226">
        <v>0.5151</v>
      </c>
      <c r="BH226">
        <v>0.2142</v>
      </c>
      <c r="BI226">
        <v>0.2248</v>
      </c>
      <c r="BJ226">
        <v>3.4099999999999998E-2</v>
      </c>
      <c r="BK226">
        <v>1.18E-2</v>
      </c>
    </row>
    <row r="227" spans="1:63" x14ac:dyDescent="0.25">
      <c r="A227" t="s">
        <v>228</v>
      </c>
      <c r="B227">
        <v>45419</v>
      </c>
      <c r="C227">
        <v>44</v>
      </c>
      <c r="D227">
        <v>20.7</v>
      </c>
      <c r="E227">
        <v>910.83</v>
      </c>
      <c r="F227">
        <v>902.18</v>
      </c>
      <c r="G227">
        <v>7.7999999999999996E-3</v>
      </c>
      <c r="H227">
        <v>2.2000000000000001E-3</v>
      </c>
      <c r="I227">
        <v>0</v>
      </c>
      <c r="J227">
        <v>1.1000000000000001E-3</v>
      </c>
      <c r="K227">
        <v>7.8899999999999998E-2</v>
      </c>
      <c r="L227">
        <v>0.88600000000000001</v>
      </c>
      <c r="M227">
        <v>2.41E-2</v>
      </c>
      <c r="N227">
        <v>0.34399999999999997</v>
      </c>
      <c r="O227">
        <v>1.8499999999999999E-2</v>
      </c>
      <c r="P227">
        <v>0.1933</v>
      </c>
      <c r="Q227" s="1">
        <v>63547.1</v>
      </c>
      <c r="R227">
        <v>0.28000000000000003</v>
      </c>
      <c r="S227">
        <v>0.22670000000000001</v>
      </c>
      <c r="T227">
        <v>0.49330000000000002</v>
      </c>
      <c r="U227">
        <v>15.16</v>
      </c>
      <c r="V227" s="1">
        <v>63529.88</v>
      </c>
      <c r="W227">
        <v>57.47</v>
      </c>
      <c r="X227" s="1">
        <v>117419.08</v>
      </c>
      <c r="Y227">
        <v>0.84189999999999998</v>
      </c>
      <c r="Z227">
        <v>0.10440000000000001</v>
      </c>
      <c r="AA227">
        <v>5.3699999999999998E-2</v>
      </c>
      <c r="AB227">
        <v>0.15809999999999999</v>
      </c>
      <c r="AC227">
        <v>117.42</v>
      </c>
      <c r="AD227" s="1">
        <v>2825.03</v>
      </c>
      <c r="AE227">
        <v>415.77</v>
      </c>
      <c r="AF227" s="1">
        <v>113342.49</v>
      </c>
      <c r="AG227">
        <v>143</v>
      </c>
      <c r="AH227" s="1">
        <v>33092</v>
      </c>
      <c r="AI227" s="1">
        <v>48871</v>
      </c>
      <c r="AJ227">
        <v>34.700000000000003</v>
      </c>
      <c r="AK227">
        <v>23.17</v>
      </c>
      <c r="AL227">
        <v>25.77</v>
      </c>
      <c r="AM227">
        <v>4.3</v>
      </c>
      <c r="AN227">
        <v>980.29</v>
      </c>
      <c r="AO227">
        <v>1.1781999999999999</v>
      </c>
      <c r="AP227" s="1">
        <v>1353.69</v>
      </c>
      <c r="AQ227" s="1">
        <v>1841.06</v>
      </c>
      <c r="AR227" s="1">
        <v>7486.99</v>
      </c>
      <c r="AS227">
        <v>748.4</v>
      </c>
      <c r="AT227">
        <v>500.44</v>
      </c>
      <c r="AU227" s="1">
        <v>11930.56</v>
      </c>
      <c r="AV227" s="1">
        <v>7795</v>
      </c>
      <c r="AW227">
        <v>0.60260000000000002</v>
      </c>
      <c r="AX227" s="1">
        <v>3220.78</v>
      </c>
      <c r="AY227">
        <v>0.249</v>
      </c>
      <c r="AZ227" s="1">
        <v>1220.45</v>
      </c>
      <c r="BA227">
        <v>9.4299999999999995E-2</v>
      </c>
      <c r="BB227">
        <v>700.26</v>
      </c>
      <c r="BC227">
        <v>5.4100000000000002E-2</v>
      </c>
      <c r="BD227" s="1">
        <v>12936.49</v>
      </c>
      <c r="BE227" s="1">
        <v>7137.37</v>
      </c>
      <c r="BF227">
        <v>2.7004000000000001</v>
      </c>
      <c r="BG227">
        <v>0.58979999999999999</v>
      </c>
      <c r="BH227">
        <v>0.2324</v>
      </c>
      <c r="BI227">
        <v>0.13420000000000001</v>
      </c>
      <c r="BJ227">
        <v>3.32E-2</v>
      </c>
      <c r="BK227">
        <v>1.04E-2</v>
      </c>
    </row>
    <row r="228" spans="1:63" x14ac:dyDescent="0.25">
      <c r="A228" t="s">
        <v>229</v>
      </c>
      <c r="B228">
        <v>48496</v>
      </c>
      <c r="C228">
        <v>78</v>
      </c>
      <c r="D228">
        <v>42</v>
      </c>
      <c r="E228" s="1">
        <v>3275.66</v>
      </c>
      <c r="F228" s="1">
        <v>3224.37</v>
      </c>
      <c r="G228">
        <v>1.8499999999999999E-2</v>
      </c>
      <c r="H228">
        <v>1.1999999999999999E-3</v>
      </c>
      <c r="I228">
        <v>3.0999999999999999E-3</v>
      </c>
      <c r="J228">
        <v>1.1999999999999999E-3</v>
      </c>
      <c r="K228">
        <v>1.41E-2</v>
      </c>
      <c r="L228">
        <v>0.9355</v>
      </c>
      <c r="M228">
        <v>2.64E-2</v>
      </c>
      <c r="N228">
        <v>6.4100000000000004E-2</v>
      </c>
      <c r="O228">
        <v>5.7999999999999996E-3</v>
      </c>
      <c r="P228">
        <v>0.11360000000000001</v>
      </c>
      <c r="Q228" s="1">
        <v>71790.929999999993</v>
      </c>
      <c r="R228">
        <v>0.16669999999999999</v>
      </c>
      <c r="S228">
        <v>0.17680000000000001</v>
      </c>
      <c r="T228">
        <v>0.65659999999999996</v>
      </c>
      <c r="U228">
        <v>13.6</v>
      </c>
      <c r="V228" s="1">
        <v>93498.46</v>
      </c>
      <c r="W228">
        <v>237.68</v>
      </c>
      <c r="X228" s="1">
        <v>261540.14</v>
      </c>
      <c r="Y228">
        <v>0.90620000000000001</v>
      </c>
      <c r="Z228">
        <v>7.5399999999999995E-2</v>
      </c>
      <c r="AA228">
        <v>1.84E-2</v>
      </c>
      <c r="AB228">
        <v>9.3799999999999994E-2</v>
      </c>
      <c r="AC228">
        <v>261.54000000000002</v>
      </c>
      <c r="AD228" s="1">
        <v>8476.7000000000007</v>
      </c>
      <c r="AE228" s="1">
        <v>1030.1099999999999</v>
      </c>
      <c r="AF228" s="1">
        <v>253678.24</v>
      </c>
      <c r="AG228">
        <v>566</v>
      </c>
      <c r="AH228" s="1">
        <v>52305</v>
      </c>
      <c r="AI228" s="1">
        <v>114022</v>
      </c>
      <c r="AJ228">
        <v>74.349999999999994</v>
      </c>
      <c r="AK228">
        <v>31.77</v>
      </c>
      <c r="AL228">
        <v>29.85</v>
      </c>
      <c r="AM228">
        <v>4.9000000000000004</v>
      </c>
      <c r="AN228">
        <v>0</v>
      </c>
      <c r="AO228">
        <v>0.64610000000000001</v>
      </c>
      <c r="AP228" s="1">
        <v>1150.8699999999999</v>
      </c>
      <c r="AQ228" s="1">
        <v>1870.98</v>
      </c>
      <c r="AR228" s="1">
        <v>6051.71</v>
      </c>
      <c r="AS228">
        <v>714.77</v>
      </c>
      <c r="AT228">
        <v>224.1</v>
      </c>
      <c r="AU228" s="1">
        <v>10012.43</v>
      </c>
      <c r="AV228" s="1">
        <v>2673.28</v>
      </c>
      <c r="AW228">
        <v>0.24679999999999999</v>
      </c>
      <c r="AX228" s="1">
        <v>6903.62</v>
      </c>
      <c r="AY228">
        <v>0.63729999999999998</v>
      </c>
      <c r="AZ228">
        <v>930.36</v>
      </c>
      <c r="BA228">
        <v>8.5900000000000004E-2</v>
      </c>
      <c r="BB228">
        <v>324.89</v>
      </c>
      <c r="BC228">
        <v>0.03</v>
      </c>
      <c r="BD228" s="1">
        <v>10832.15</v>
      </c>
      <c r="BE228" s="1">
        <v>1411.16</v>
      </c>
      <c r="BF228">
        <v>0.1487</v>
      </c>
      <c r="BG228">
        <v>0.60140000000000005</v>
      </c>
      <c r="BH228">
        <v>0.2016</v>
      </c>
      <c r="BI228">
        <v>0.159</v>
      </c>
      <c r="BJ228">
        <v>2.4E-2</v>
      </c>
      <c r="BK228">
        <v>1.4E-2</v>
      </c>
    </row>
    <row r="229" spans="1:63" x14ac:dyDescent="0.25">
      <c r="A229" t="s">
        <v>230</v>
      </c>
      <c r="B229">
        <v>48801</v>
      </c>
      <c r="C229">
        <v>120</v>
      </c>
      <c r="D229">
        <v>14.51</v>
      </c>
      <c r="E229" s="1">
        <v>1740.95</v>
      </c>
      <c r="F229" s="1">
        <v>1802.33</v>
      </c>
      <c r="G229">
        <v>1.6999999999999999E-3</v>
      </c>
      <c r="H229">
        <v>0</v>
      </c>
      <c r="I229">
        <v>3.8E-3</v>
      </c>
      <c r="J229">
        <v>1.6999999999999999E-3</v>
      </c>
      <c r="K229">
        <v>2.1399999999999999E-2</v>
      </c>
      <c r="L229">
        <v>0.95509999999999995</v>
      </c>
      <c r="M229">
        <v>1.6400000000000001E-2</v>
      </c>
      <c r="N229">
        <v>0.32440000000000002</v>
      </c>
      <c r="O229">
        <v>1.1000000000000001E-3</v>
      </c>
      <c r="P229">
        <v>0.1474</v>
      </c>
      <c r="Q229" s="1">
        <v>51507.93</v>
      </c>
      <c r="R229">
        <v>0.26400000000000001</v>
      </c>
      <c r="S229">
        <v>0.152</v>
      </c>
      <c r="T229">
        <v>0.58399999999999996</v>
      </c>
      <c r="U229">
        <v>17.25</v>
      </c>
      <c r="V229" s="1">
        <v>63109.54</v>
      </c>
      <c r="W229">
        <v>98.89</v>
      </c>
      <c r="X229" s="1">
        <v>143184.57</v>
      </c>
      <c r="Y229">
        <v>0.88719999999999999</v>
      </c>
      <c r="Z229">
        <v>8.2199999999999995E-2</v>
      </c>
      <c r="AA229">
        <v>3.0599999999999999E-2</v>
      </c>
      <c r="AB229">
        <v>0.1128</v>
      </c>
      <c r="AC229">
        <v>143.18</v>
      </c>
      <c r="AD229" s="1">
        <v>3036.56</v>
      </c>
      <c r="AE229">
        <v>414.45</v>
      </c>
      <c r="AF229" s="1">
        <v>133033.26999999999</v>
      </c>
      <c r="AG229">
        <v>224</v>
      </c>
      <c r="AH229" s="1">
        <v>35703</v>
      </c>
      <c r="AI229" s="1">
        <v>53282</v>
      </c>
      <c r="AJ229">
        <v>23.4</v>
      </c>
      <c r="AK229">
        <v>21</v>
      </c>
      <c r="AL229">
        <v>22.59</v>
      </c>
      <c r="AM229">
        <v>1</v>
      </c>
      <c r="AN229">
        <v>708.41</v>
      </c>
      <c r="AO229">
        <v>1.081</v>
      </c>
      <c r="AP229" s="1">
        <v>1087.44</v>
      </c>
      <c r="AQ229" s="1">
        <v>2118.16</v>
      </c>
      <c r="AR229" s="1">
        <v>5538.59</v>
      </c>
      <c r="AS229">
        <v>668.99</v>
      </c>
      <c r="AT229">
        <v>118.45</v>
      </c>
      <c r="AU229" s="1">
        <v>9531.6200000000008</v>
      </c>
      <c r="AV229" s="1">
        <v>5914.36</v>
      </c>
      <c r="AW229">
        <v>0.58779999999999999</v>
      </c>
      <c r="AX229" s="1">
        <v>3071.88</v>
      </c>
      <c r="AY229">
        <v>0.30530000000000002</v>
      </c>
      <c r="AZ229">
        <v>538.28</v>
      </c>
      <c r="BA229">
        <v>5.3499999999999999E-2</v>
      </c>
      <c r="BB229">
        <v>536.91999999999996</v>
      </c>
      <c r="BC229">
        <v>5.3400000000000003E-2</v>
      </c>
      <c r="BD229" s="1">
        <v>10061.44</v>
      </c>
      <c r="BE229" s="1">
        <v>5569.83</v>
      </c>
      <c r="BF229">
        <v>1.9618</v>
      </c>
      <c r="BG229">
        <v>0.59719999999999995</v>
      </c>
      <c r="BH229">
        <v>0.22600000000000001</v>
      </c>
      <c r="BI229">
        <v>8.9499999999999996E-2</v>
      </c>
      <c r="BJ229">
        <v>4.36E-2</v>
      </c>
      <c r="BK229">
        <v>4.36E-2</v>
      </c>
    </row>
    <row r="230" spans="1:63" x14ac:dyDescent="0.25">
      <c r="A230" t="s">
        <v>231</v>
      </c>
      <c r="B230">
        <v>47019</v>
      </c>
      <c r="C230">
        <v>59</v>
      </c>
      <c r="D230">
        <v>277.26</v>
      </c>
      <c r="E230" s="1">
        <v>16358.28</v>
      </c>
      <c r="F230" s="1">
        <v>15997.7</v>
      </c>
      <c r="G230">
        <v>6.83E-2</v>
      </c>
      <c r="H230">
        <v>1.9E-3</v>
      </c>
      <c r="I230">
        <v>8.3299999999999999E-2</v>
      </c>
      <c r="J230">
        <v>1.6999999999999999E-3</v>
      </c>
      <c r="K230">
        <v>8.6499999999999994E-2</v>
      </c>
      <c r="L230">
        <v>0.71870000000000001</v>
      </c>
      <c r="M230">
        <v>3.9699999999999999E-2</v>
      </c>
      <c r="N230">
        <v>0.2349</v>
      </c>
      <c r="O230">
        <v>7.6799999999999993E-2</v>
      </c>
      <c r="P230">
        <v>0.14119999999999999</v>
      </c>
      <c r="Q230" s="1">
        <v>75783.34</v>
      </c>
      <c r="R230">
        <v>0.22140000000000001</v>
      </c>
      <c r="S230">
        <v>0.12740000000000001</v>
      </c>
      <c r="T230">
        <v>0.6512</v>
      </c>
      <c r="U230">
        <v>78.5</v>
      </c>
      <c r="V230" s="1">
        <v>99266.54</v>
      </c>
      <c r="W230">
        <v>205.87</v>
      </c>
      <c r="X230" s="1">
        <v>173029.04</v>
      </c>
      <c r="Y230">
        <v>0.72340000000000004</v>
      </c>
      <c r="Z230">
        <v>0.2344</v>
      </c>
      <c r="AA230">
        <v>4.2200000000000001E-2</v>
      </c>
      <c r="AB230">
        <v>0.27660000000000001</v>
      </c>
      <c r="AC230">
        <v>173.03</v>
      </c>
      <c r="AD230" s="1">
        <v>9146.68</v>
      </c>
      <c r="AE230">
        <v>867.58</v>
      </c>
      <c r="AF230" s="1">
        <v>170237.49</v>
      </c>
      <c r="AG230">
        <v>399</v>
      </c>
      <c r="AH230" s="1">
        <v>50987</v>
      </c>
      <c r="AI230" s="1">
        <v>82290</v>
      </c>
      <c r="AJ230">
        <v>86.55</v>
      </c>
      <c r="AK230">
        <v>49.29</v>
      </c>
      <c r="AL230">
        <v>57.82</v>
      </c>
      <c r="AM230">
        <v>4.45</v>
      </c>
      <c r="AN230">
        <v>0</v>
      </c>
      <c r="AO230">
        <v>0.85299999999999998</v>
      </c>
      <c r="AP230" s="1">
        <v>1230.76</v>
      </c>
      <c r="AQ230" s="1">
        <v>1946.88</v>
      </c>
      <c r="AR230" s="1">
        <v>7886.45</v>
      </c>
      <c r="AS230">
        <v>924.65</v>
      </c>
      <c r="AT230">
        <v>743</v>
      </c>
      <c r="AU230" s="1">
        <v>12731.74</v>
      </c>
      <c r="AV230" s="1">
        <v>4142.1099999999997</v>
      </c>
      <c r="AW230">
        <v>0.30509999999999998</v>
      </c>
      <c r="AX230" s="1">
        <v>8100.74</v>
      </c>
      <c r="AY230">
        <v>0.59660000000000002</v>
      </c>
      <c r="AZ230">
        <v>842.16</v>
      </c>
      <c r="BA230">
        <v>6.2E-2</v>
      </c>
      <c r="BB230">
        <v>492.24</v>
      </c>
      <c r="BC230">
        <v>3.6299999999999999E-2</v>
      </c>
      <c r="BD230" s="1">
        <v>13577.25</v>
      </c>
      <c r="BE230" s="1">
        <v>2741.81</v>
      </c>
      <c r="BF230">
        <v>0.4829</v>
      </c>
      <c r="BG230">
        <v>0.61970000000000003</v>
      </c>
      <c r="BH230">
        <v>0.2354</v>
      </c>
      <c r="BI230">
        <v>0.1051</v>
      </c>
      <c r="BJ230">
        <v>2.1600000000000001E-2</v>
      </c>
      <c r="BK230">
        <v>1.8200000000000001E-2</v>
      </c>
    </row>
    <row r="231" spans="1:63" x14ac:dyDescent="0.25">
      <c r="A231" t="s">
        <v>232</v>
      </c>
      <c r="B231">
        <v>44123</v>
      </c>
      <c r="C231">
        <v>152</v>
      </c>
      <c r="D231">
        <v>15.58</v>
      </c>
      <c r="E231" s="1">
        <v>2368.4</v>
      </c>
      <c r="F231" s="1">
        <v>2311.65</v>
      </c>
      <c r="G231">
        <v>4.8999999999999998E-3</v>
      </c>
      <c r="H231">
        <v>4.0000000000000002E-4</v>
      </c>
      <c r="I231">
        <v>1.6500000000000001E-2</v>
      </c>
      <c r="J231">
        <v>1.6999999999999999E-3</v>
      </c>
      <c r="K231">
        <v>2.2499999999999999E-2</v>
      </c>
      <c r="L231">
        <v>0.89059999999999995</v>
      </c>
      <c r="M231">
        <v>6.3399999999999998E-2</v>
      </c>
      <c r="N231">
        <v>0.61070000000000002</v>
      </c>
      <c r="O231">
        <v>2.5999999999999999E-3</v>
      </c>
      <c r="P231">
        <v>0.15049999999999999</v>
      </c>
      <c r="Q231" s="1">
        <v>52683.26</v>
      </c>
      <c r="R231">
        <v>0.22020000000000001</v>
      </c>
      <c r="S231">
        <v>0.2024</v>
      </c>
      <c r="T231">
        <v>0.57740000000000002</v>
      </c>
      <c r="U231">
        <v>17</v>
      </c>
      <c r="V231" s="1">
        <v>80147.06</v>
      </c>
      <c r="W231">
        <v>135.72999999999999</v>
      </c>
      <c r="X231" s="1">
        <v>143579</v>
      </c>
      <c r="Y231">
        <v>0.75560000000000005</v>
      </c>
      <c r="Z231">
        <v>0.16309999999999999</v>
      </c>
      <c r="AA231">
        <v>8.1299999999999997E-2</v>
      </c>
      <c r="AB231">
        <v>0.24440000000000001</v>
      </c>
      <c r="AC231">
        <v>143.58000000000001</v>
      </c>
      <c r="AD231" s="1">
        <v>3242.62</v>
      </c>
      <c r="AE231">
        <v>365.11</v>
      </c>
      <c r="AF231" s="1">
        <v>122156.62</v>
      </c>
      <c r="AG231">
        <v>170</v>
      </c>
      <c r="AH231" s="1">
        <v>27931</v>
      </c>
      <c r="AI231" s="1">
        <v>43050</v>
      </c>
      <c r="AJ231">
        <v>28.2</v>
      </c>
      <c r="AK231">
        <v>22.01</v>
      </c>
      <c r="AL231">
        <v>22.45</v>
      </c>
      <c r="AM231">
        <v>3.9</v>
      </c>
      <c r="AN231" s="1">
        <v>1224.03</v>
      </c>
      <c r="AO231">
        <v>1.6525000000000001</v>
      </c>
      <c r="AP231" s="1">
        <v>1242.8599999999999</v>
      </c>
      <c r="AQ231" s="1">
        <v>2316.5500000000002</v>
      </c>
      <c r="AR231" s="1">
        <v>6987.17</v>
      </c>
      <c r="AS231">
        <v>615.41</v>
      </c>
      <c r="AT231">
        <v>430.85</v>
      </c>
      <c r="AU231" s="1">
        <v>11592.83</v>
      </c>
      <c r="AV231" s="1">
        <v>7178.56</v>
      </c>
      <c r="AW231">
        <v>0.52559999999999996</v>
      </c>
      <c r="AX231" s="1">
        <v>3975.91</v>
      </c>
      <c r="AY231">
        <v>0.29110000000000003</v>
      </c>
      <c r="AZ231" s="1">
        <v>1217.73</v>
      </c>
      <c r="BA231">
        <v>8.9200000000000002E-2</v>
      </c>
      <c r="BB231" s="1">
        <v>1285.72</v>
      </c>
      <c r="BC231">
        <v>9.4100000000000003E-2</v>
      </c>
      <c r="BD231" s="1">
        <v>13657.93</v>
      </c>
      <c r="BE231" s="1">
        <v>6449.94</v>
      </c>
      <c r="BF231">
        <v>2.9336000000000002</v>
      </c>
      <c r="BG231">
        <v>0.55710000000000004</v>
      </c>
      <c r="BH231">
        <v>0.22459999999999999</v>
      </c>
      <c r="BI231">
        <v>0.16689999999999999</v>
      </c>
      <c r="BJ231">
        <v>3.5999999999999997E-2</v>
      </c>
      <c r="BK231">
        <v>1.54E-2</v>
      </c>
    </row>
    <row r="232" spans="1:63" x14ac:dyDescent="0.25">
      <c r="A232" t="s">
        <v>233</v>
      </c>
      <c r="B232">
        <v>45823</v>
      </c>
      <c r="C232">
        <v>96</v>
      </c>
      <c r="D232">
        <v>9.06</v>
      </c>
      <c r="E232">
        <v>869.49</v>
      </c>
      <c r="F232">
        <v>770.89</v>
      </c>
      <c r="G232">
        <v>0</v>
      </c>
      <c r="H232">
        <v>0</v>
      </c>
      <c r="I232">
        <v>1.2999999999999999E-3</v>
      </c>
      <c r="J232">
        <v>2.5999999999999999E-3</v>
      </c>
      <c r="K232">
        <v>1.6299999999999999E-2</v>
      </c>
      <c r="L232">
        <v>0.96099999999999997</v>
      </c>
      <c r="M232">
        <v>1.8800000000000001E-2</v>
      </c>
      <c r="N232">
        <v>0.28789999999999999</v>
      </c>
      <c r="O232">
        <v>0</v>
      </c>
      <c r="P232">
        <v>0.12790000000000001</v>
      </c>
      <c r="Q232" s="1">
        <v>57142.73</v>
      </c>
      <c r="R232">
        <v>0.1731</v>
      </c>
      <c r="S232">
        <v>0.1154</v>
      </c>
      <c r="T232">
        <v>0.71150000000000002</v>
      </c>
      <c r="U232">
        <v>5</v>
      </c>
      <c r="V232" s="1">
        <v>80442.8</v>
      </c>
      <c r="W232">
        <v>163.9</v>
      </c>
      <c r="X232" s="1">
        <v>243583.39</v>
      </c>
      <c r="Y232">
        <v>0.68030000000000002</v>
      </c>
      <c r="Z232">
        <v>3.4099999999999998E-2</v>
      </c>
      <c r="AA232">
        <v>0.28560000000000002</v>
      </c>
      <c r="AB232">
        <v>0.31969999999999998</v>
      </c>
      <c r="AC232">
        <v>243.58</v>
      </c>
      <c r="AD232" s="1">
        <v>8498.7999999999993</v>
      </c>
      <c r="AE232">
        <v>657.92</v>
      </c>
      <c r="AF232" s="1">
        <v>197071.63</v>
      </c>
      <c r="AG232">
        <v>485</v>
      </c>
      <c r="AH232" s="1">
        <v>35808</v>
      </c>
      <c r="AI232" s="1">
        <v>52489</v>
      </c>
      <c r="AJ232">
        <v>50.6</v>
      </c>
      <c r="AK232">
        <v>28.18</v>
      </c>
      <c r="AL232">
        <v>37.26</v>
      </c>
      <c r="AM232">
        <v>4.7</v>
      </c>
      <c r="AN232" s="1">
        <v>1992.39</v>
      </c>
      <c r="AO232">
        <v>1.5425</v>
      </c>
      <c r="AP232" s="1">
        <v>1745.61</v>
      </c>
      <c r="AQ232" s="1">
        <v>2364.9499999999998</v>
      </c>
      <c r="AR232" s="1">
        <v>7466.48</v>
      </c>
      <c r="AS232" s="1">
        <v>1131.97</v>
      </c>
      <c r="AT232">
        <v>334.5</v>
      </c>
      <c r="AU232" s="1">
        <v>13043.45</v>
      </c>
      <c r="AV232" s="1">
        <v>5683.23</v>
      </c>
      <c r="AW232">
        <v>0.30909999999999999</v>
      </c>
      <c r="AX232" s="1">
        <v>10503.19</v>
      </c>
      <c r="AY232">
        <v>0.57130000000000003</v>
      </c>
      <c r="AZ232" s="1">
        <v>1467.31</v>
      </c>
      <c r="BA232">
        <v>7.9799999999999996E-2</v>
      </c>
      <c r="BB232">
        <v>732.46</v>
      </c>
      <c r="BC232">
        <v>3.9800000000000002E-2</v>
      </c>
      <c r="BD232" s="1">
        <v>18386.189999999999</v>
      </c>
      <c r="BE232" s="1">
        <v>4198.51</v>
      </c>
      <c r="BF232">
        <v>1.0309999999999999</v>
      </c>
      <c r="BG232">
        <v>0.51390000000000002</v>
      </c>
      <c r="BH232">
        <v>0.2165</v>
      </c>
      <c r="BI232">
        <v>0.14169999999999999</v>
      </c>
      <c r="BJ232">
        <v>4.7600000000000003E-2</v>
      </c>
      <c r="BK232">
        <v>8.0299999999999996E-2</v>
      </c>
    </row>
    <row r="233" spans="1:63" x14ac:dyDescent="0.25">
      <c r="A233" t="s">
        <v>234</v>
      </c>
      <c r="B233">
        <v>47571</v>
      </c>
      <c r="C233">
        <v>54</v>
      </c>
      <c r="D233">
        <v>8.24</v>
      </c>
      <c r="E233">
        <v>444.75</v>
      </c>
      <c r="F233">
        <v>426.98</v>
      </c>
      <c r="G233">
        <v>0</v>
      </c>
      <c r="H233">
        <v>0</v>
      </c>
      <c r="I233">
        <v>1.1000000000000001E-3</v>
      </c>
      <c r="J233">
        <v>0</v>
      </c>
      <c r="K233">
        <v>0.14749999999999999</v>
      </c>
      <c r="L233">
        <v>0.83450000000000002</v>
      </c>
      <c r="M233">
        <v>1.6899999999999998E-2</v>
      </c>
      <c r="N233">
        <v>0.28570000000000001</v>
      </c>
      <c r="O233">
        <v>2.3E-3</v>
      </c>
      <c r="P233">
        <v>0.15590000000000001</v>
      </c>
      <c r="Q233" s="1">
        <v>55629.66</v>
      </c>
      <c r="R233">
        <v>0.32500000000000001</v>
      </c>
      <c r="S233">
        <v>0.2</v>
      </c>
      <c r="T233">
        <v>0.47499999999999998</v>
      </c>
      <c r="U233">
        <v>10</v>
      </c>
      <c r="V233" s="1">
        <v>48749.599999999999</v>
      </c>
      <c r="W233">
        <v>43.4</v>
      </c>
      <c r="X233" s="1">
        <v>166900.64000000001</v>
      </c>
      <c r="Y233">
        <v>0.85950000000000004</v>
      </c>
      <c r="Z233">
        <v>4.7800000000000002E-2</v>
      </c>
      <c r="AA233">
        <v>9.2700000000000005E-2</v>
      </c>
      <c r="AB233">
        <v>0.14050000000000001</v>
      </c>
      <c r="AC233">
        <v>166.9</v>
      </c>
      <c r="AD233" s="1">
        <v>4487.92</v>
      </c>
      <c r="AE233">
        <v>557.08000000000004</v>
      </c>
      <c r="AF233" s="1">
        <v>171493.37</v>
      </c>
      <c r="AG233">
        <v>405</v>
      </c>
      <c r="AH233" s="1">
        <v>35106</v>
      </c>
      <c r="AI233" s="1">
        <v>49787</v>
      </c>
      <c r="AJ233">
        <v>34.25</v>
      </c>
      <c r="AK233">
        <v>26.2</v>
      </c>
      <c r="AL233">
        <v>24.98</v>
      </c>
      <c r="AM233">
        <v>3.5</v>
      </c>
      <c r="AN233" s="1">
        <v>1885.97</v>
      </c>
      <c r="AO233">
        <v>2.0139</v>
      </c>
      <c r="AP233" s="1">
        <v>2364.98</v>
      </c>
      <c r="AQ233" s="1">
        <v>2106.7199999999998</v>
      </c>
      <c r="AR233" s="1">
        <v>8451.59</v>
      </c>
      <c r="AS233">
        <v>755.05</v>
      </c>
      <c r="AT233">
        <v>232.98</v>
      </c>
      <c r="AU233" s="1">
        <v>13911.27</v>
      </c>
      <c r="AV233" s="1">
        <v>8131.02</v>
      </c>
      <c r="AW233">
        <v>0.48499999999999999</v>
      </c>
      <c r="AX233" s="1">
        <v>5624.97</v>
      </c>
      <c r="AY233">
        <v>0.33550000000000002</v>
      </c>
      <c r="AZ233" s="1">
        <v>1949.08</v>
      </c>
      <c r="BA233">
        <v>0.1163</v>
      </c>
      <c r="BB233" s="1">
        <v>1060.18</v>
      </c>
      <c r="BC233">
        <v>6.3200000000000006E-2</v>
      </c>
      <c r="BD233" s="1">
        <v>16765.25</v>
      </c>
      <c r="BE233" s="1">
        <v>6097.57</v>
      </c>
      <c r="BF233">
        <v>2.387</v>
      </c>
      <c r="BG233">
        <v>0.50700000000000001</v>
      </c>
      <c r="BH233">
        <v>0.1948</v>
      </c>
      <c r="BI233">
        <v>0.26100000000000001</v>
      </c>
      <c r="BJ233">
        <v>0.03</v>
      </c>
      <c r="BK233">
        <v>7.1999999999999998E-3</v>
      </c>
    </row>
    <row r="234" spans="1:63" x14ac:dyDescent="0.25">
      <c r="A234" t="s">
        <v>235</v>
      </c>
      <c r="B234">
        <v>49700</v>
      </c>
      <c r="C234">
        <v>66</v>
      </c>
      <c r="D234">
        <v>10.79</v>
      </c>
      <c r="E234">
        <v>711.92</v>
      </c>
      <c r="F234">
        <v>789.53</v>
      </c>
      <c r="G234">
        <v>2.5000000000000001E-3</v>
      </c>
      <c r="H234">
        <v>0</v>
      </c>
      <c r="I234">
        <v>5.1000000000000004E-3</v>
      </c>
      <c r="J234">
        <v>2.5000000000000001E-3</v>
      </c>
      <c r="K234">
        <v>6.2700000000000006E-2</v>
      </c>
      <c r="L234">
        <v>0.89970000000000006</v>
      </c>
      <c r="M234">
        <v>2.7400000000000001E-2</v>
      </c>
      <c r="N234">
        <v>0.23089999999999999</v>
      </c>
      <c r="O234">
        <v>0</v>
      </c>
      <c r="P234">
        <v>0.13569999999999999</v>
      </c>
      <c r="Q234" s="1">
        <v>64141.27</v>
      </c>
      <c r="R234">
        <v>9.8400000000000001E-2</v>
      </c>
      <c r="S234">
        <v>6.5600000000000006E-2</v>
      </c>
      <c r="T234">
        <v>0.83609999999999995</v>
      </c>
      <c r="U234">
        <v>9</v>
      </c>
      <c r="V234" s="1">
        <v>66882.559999999998</v>
      </c>
      <c r="W234">
        <v>76.63</v>
      </c>
      <c r="X234" s="1">
        <v>221160.43</v>
      </c>
      <c r="Y234">
        <v>0.63649999999999995</v>
      </c>
      <c r="Z234">
        <v>0.1401</v>
      </c>
      <c r="AA234">
        <v>0.22339999999999999</v>
      </c>
      <c r="AB234">
        <v>0.36349999999999999</v>
      </c>
      <c r="AC234">
        <v>221.16</v>
      </c>
      <c r="AD234" s="1">
        <v>6530.64</v>
      </c>
      <c r="AE234">
        <v>591.9</v>
      </c>
      <c r="AF234" s="1">
        <v>156345.43</v>
      </c>
      <c r="AG234">
        <v>347</v>
      </c>
      <c r="AH234" s="1">
        <v>34573</v>
      </c>
      <c r="AI234" s="1">
        <v>56925</v>
      </c>
      <c r="AJ234">
        <v>40.130000000000003</v>
      </c>
      <c r="AK234">
        <v>26.68</v>
      </c>
      <c r="AL234">
        <v>25.56</v>
      </c>
      <c r="AM234">
        <v>4.5999999999999996</v>
      </c>
      <c r="AN234">
        <v>643.45000000000005</v>
      </c>
      <c r="AO234">
        <v>1.2451000000000001</v>
      </c>
      <c r="AP234" s="1">
        <v>1451.81</v>
      </c>
      <c r="AQ234" s="1">
        <v>1881.4</v>
      </c>
      <c r="AR234" s="1">
        <v>6687.43</v>
      </c>
      <c r="AS234">
        <v>452.64</v>
      </c>
      <c r="AT234">
        <v>278.02</v>
      </c>
      <c r="AU234" s="1">
        <v>10751.3</v>
      </c>
      <c r="AV234" s="1">
        <v>4740.2299999999996</v>
      </c>
      <c r="AW234">
        <v>0.34460000000000002</v>
      </c>
      <c r="AX234" s="1">
        <v>5727.43</v>
      </c>
      <c r="AY234">
        <v>0.41639999999999999</v>
      </c>
      <c r="AZ234" s="1">
        <v>2850.74</v>
      </c>
      <c r="BA234">
        <v>0.2072</v>
      </c>
      <c r="BB234">
        <v>437.67</v>
      </c>
      <c r="BC234">
        <v>3.1800000000000002E-2</v>
      </c>
      <c r="BD234" s="1">
        <v>13756.06</v>
      </c>
      <c r="BE234" s="1">
        <v>4889.6099999999997</v>
      </c>
      <c r="BF234">
        <v>1.4668000000000001</v>
      </c>
      <c r="BG234">
        <v>0.52390000000000003</v>
      </c>
      <c r="BH234">
        <v>0.19950000000000001</v>
      </c>
      <c r="BI234">
        <v>0.23810000000000001</v>
      </c>
      <c r="BJ234">
        <v>2.1000000000000001E-2</v>
      </c>
      <c r="BK234">
        <v>1.7600000000000001E-2</v>
      </c>
    </row>
    <row r="235" spans="1:63" x14ac:dyDescent="0.25">
      <c r="A235" t="s">
        <v>236</v>
      </c>
      <c r="B235">
        <v>50161</v>
      </c>
      <c r="C235">
        <v>19</v>
      </c>
      <c r="D235">
        <v>142.52000000000001</v>
      </c>
      <c r="E235" s="1">
        <v>2707.86</v>
      </c>
      <c r="F235" s="1">
        <v>2540.88</v>
      </c>
      <c r="G235">
        <v>1.6199999999999999E-2</v>
      </c>
      <c r="H235">
        <v>8.0000000000000004E-4</v>
      </c>
      <c r="I235">
        <v>3.6299999999999999E-2</v>
      </c>
      <c r="J235">
        <v>4.0000000000000002E-4</v>
      </c>
      <c r="K235">
        <v>2.8199999999999999E-2</v>
      </c>
      <c r="L235">
        <v>0.86429999999999996</v>
      </c>
      <c r="M235">
        <v>5.3900000000000003E-2</v>
      </c>
      <c r="N235">
        <v>0.3226</v>
      </c>
      <c r="O235">
        <v>4.4000000000000003E-3</v>
      </c>
      <c r="P235">
        <v>0.128</v>
      </c>
      <c r="Q235" s="1">
        <v>66214.899999999994</v>
      </c>
      <c r="R235">
        <v>9.2799999999999994E-2</v>
      </c>
      <c r="S235">
        <v>0.21129999999999999</v>
      </c>
      <c r="T235">
        <v>0.69589999999999996</v>
      </c>
      <c r="U235">
        <v>13.35</v>
      </c>
      <c r="V235" s="1">
        <v>95759.72</v>
      </c>
      <c r="W235">
        <v>197.6</v>
      </c>
      <c r="X235" s="1">
        <v>204740.62</v>
      </c>
      <c r="Y235">
        <v>0.67190000000000005</v>
      </c>
      <c r="Z235">
        <v>0.307</v>
      </c>
      <c r="AA235">
        <v>2.1100000000000001E-2</v>
      </c>
      <c r="AB235">
        <v>0.3281</v>
      </c>
      <c r="AC235">
        <v>204.74</v>
      </c>
      <c r="AD235" s="1">
        <v>8776.07</v>
      </c>
      <c r="AE235">
        <v>832.92</v>
      </c>
      <c r="AF235" s="1">
        <v>196282.96</v>
      </c>
      <c r="AG235">
        <v>479</v>
      </c>
      <c r="AH235" s="1">
        <v>33446</v>
      </c>
      <c r="AI235" s="1">
        <v>63495</v>
      </c>
      <c r="AJ235">
        <v>51.1</v>
      </c>
      <c r="AK235">
        <v>42.18</v>
      </c>
      <c r="AL235">
        <v>43.79</v>
      </c>
      <c r="AM235">
        <v>4.7</v>
      </c>
      <c r="AN235">
        <v>0</v>
      </c>
      <c r="AO235">
        <v>0.87090000000000001</v>
      </c>
      <c r="AP235" s="1">
        <v>1505.34</v>
      </c>
      <c r="AQ235" s="1">
        <v>2304.9899999999998</v>
      </c>
      <c r="AR235" s="1">
        <v>7457.34</v>
      </c>
      <c r="AS235">
        <v>705.78</v>
      </c>
      <c r="AT235">
        <v>380.03</v>
      </c>
      <c r="AU235" s="1">
        <v>12353.47</v>
      </c>
      <c r="AV235" s="1">
        <v>4178.97</v>
      </c>
      <c r="AW235">
        <v>0.3034</v>
      </c>
      <c r="AX235" s="1">
        <v>7163.86</v>
      </c>
      <c r="AY235">
        <v>0.52</v>
      </c>
      <c r="AZ235" s="1">
        <v>1805.41</v>
      </c>
      <c r="BA235">
        <v>0.13109999999999999</v>
      </c>
      <c r="BB235">
        <v>627.37</v>
      </c>
      <c r="BC235">
        <v>4.5499999999999999E-2</v>
      </c>
      <c r="BD235" s="1">
        <v>13775.61</v>
      </c>
      <c r="BE235" s="1">
        <v>1568.83</v>
      </c>
      <c r="BF235">
        <v>0.2848</v>
      </c>
      <c r="BG235">
        <v>0.5252</v>
      </c>
      <c r="BH235">
        <v>0.24460000000000001</v>
      </c>
      <c r="BI235">
        <v>0.1885</v>
      </c>
      <c r="BJ235">
        <v>2.4E-2</v>
      </c>
      <c r="BK235">
        <v>1.7600000000000001E-2</v>
      </c>
    </row>
    <row r="236" spans="1:63" x14ac:dyDescent="0.25">
      <c r="A236" t="s">
        <v>237</v>
      </c>
      <c r="B236">
        <v>45427</v>
      </c>
      <c r="C236">
        <v>25</v>
      </c>
      <c r="D236">
        <v>69.31</v>
      </c>
      <c r="E236" s="1">
        <v>1732.65</v>
      </c>
      <c r="F236" s="1">
        <v>1900.11</v>
      </c>
      <c r="G236">
        <v>4.7000000000000002E-3</v>
      </c>
      <c r="H236">
        <v>0</v>
      </c>
      <c r="I236">
        <v>4.8000000000000001E-2</v>
      </c>
      <c r="J236">
        <v>5.0000000000000001E-4</v>
      </c>
      <c r="K236">
        <v>3.3599999999999998E-2</v>
      </c>
      <c r="L236">
        <v>0.88400000000000001</v>
      </c>
      <c r="M236">
        <v>2.92E-2</v>
      </c>
      <c r="N236">
        <v>0.40110000000000001</v>
      </c>
      <c r="O236">
        <v>3.0000000000000001E-3</v>
      </c>
      <c r="P236">
        <v>9.4799999999999995E-2</v>
      </c>
      <c r="Q236" s="1">
        <v>56613.87</v>
      </c>
      <c r="R236">
        <v>0.22120000000000001</v>
      </c>
      <c r="S236">
        <v>8.8499999999999995E-2</v>
      </c>
      <c r="T236">
        <v>0.69030000000000002</v>
      </c>
      <c r="U236">
        <v>16.309999999999999</v>
      </c>
      <c r="V236" s="1">
        <v>55759.35</v>
      </c>
      <c r="W236">
        <v>104.26</v>
      </c>
      <c r="X236" s="1">
        <v>123967.13</v>
      </c>
      <c r="Y236">
        <v>0.79579999999999995</v>
      </c>
      <c r="Z236">
        <v>0.1666</v>
      </c>
      <c r="AA236">
        <v>3.7600000000000001E-2</v>
      </c>
      <c r="AB236">
        <v>0.20419999999999999</v>
      </c>
      <c r="AC236">
        <v>123.97</v>
      </c>
      <c r="AD236" s="1">
        <v>4936.96</v>
      </c>
      <c r="AE236">
        <v>699.65</v>
      </c>
      <c r="AF236" s="1">
        <v>102866.77</v>
      </c>
      <c r="AG236">
        <v>105</v>
      </c>
      <c r="AH236" s="1">
        <v>31696</v>
      </c>
      <c r="AI236" s="1">
        <v>47703</v>
      </c>
      <c r="AJ236">
        <v>59.45</v>
      </c>
      <c r="AK236">
        <v>38.03</v>
      </c>
      <c r="AL236">
        <v>43.99</v>
      </c>
      <c r="AM236">
        <v>5.0999999999999996</v>
      </c>
      <c r="AN236">
        <v>0</v>
      </c>
      <c r="AO236">
        <v>0.94730000000000003</v>
      </c>
      <c r="AP236" s="1">
        <v>1242.1600000000001</v>
      </c>
      <c r="AQ236" s="1">
        <v>1983.55</v>
      </c>
      <c r="AR236" s="1">
        <v>5726.36</v>
      </c>
      <c r="AS236">
        <v>494.01</v>
      </c>
      <c r="AT236">
        <v>164.77</v>
      </c>
      <c r="AU236" s="1">
        <v>9610.8700000000008</v>
      </c>
      <c r="AV236" s="1">
        <v>5324.04</v>
      </c>
      <c r="AW236">
        <v>0.45079999999999998</v>
      </c>
      <c r="AX236" s="1">
        <v>3750.71</v>
      </c>
      <c r="AY236">
        <v>0.31759999999999999</v>
      </c>
      <c r="AZ236" s="1">
        <v>2065.04</v>
      </c>
      <c r="BA236">
        <v>0.17480000000000001</v>
      </c>
      <c r="BB236">
        <v>671.48</v>
      </c>
      <c r="BC236">
        <v>5.6899999999999999E-2</v>
      </c>
      <c r="BD236" s="1">
        <v>11811.28</v>
      </c>
      <c r="BE236" s="1">
        <v>5409.65</v>
      </c>
      <c r="BF236">
        <v>1.5317000000000001</v>
      </c>
      <c r="BG236">
        <v>0.55840000000000001</v>
      </c>
      <c r="BH236">
        <v>0.2596</v>
      </c>
      <c r="BI236">
        <v>0.14199999999999999</v>
      </c>
      <c r="BJ236">
        <v>2.3599999999999999E-2</v>
      </c>
      <c r="BK236">
        <v>1.6400000000000001E-2</v>
      </c>
    </row>
    <row r="237" spans="1:63" x14ac:dyDescent="0.25">
      <c r="A237" t="s">
        <v>238</v>
      </c>
      <c r="B237">
        <v>48751</v>
      </c>
      <c r="C237">
        <v>23</v>
      </c>
      <c r="D237">
        <v>281.17</v>
      </c>
      <c r="E237" s="1">
        <v>6466.95</v>
      </c>
      <c r="F237" s="1">
        <v>5830.14</v>
      </c>
      <c r="G237">
        <v>1.89E-2</v>
      </c>
      <c r="H237">
        <v>2.2000000000000001E-3</v>
      </c>
      <c r="I237">
        <v>0.22420000000000001</v>
      </c>
      <c r="J237">
        <v>1.5E-3</v>
      </c>
      <c r="K237">
        <v>6.25E-2</v>
      </c>
      <c r="L237">
        <v>0.58140000000000003</v>
      </c>
      <c r="M237">
        <v>0.10929999999999999</v>
      </c>
      <c r="N237">
        <v>0.52629999999999999</v>
      </c>
      <c r="O237">
        <v>3.3599999999999998E-2</v>
      </c>
      <c r="P237">
        <v>0.16470000000000001</v>
      </c>
      <c r="Q237" s="1">
        <v>73188.25</v>
      </c>
      <c r="R237">
        <v>0.21529999999999999</v>
      </c>
      <c r="S237">
        <v>0.12529999999999999</v>
      </c>
      <c r="T237">
        <v>0.65939999999999999</v>
      </c>
      <c r="U237">
        <v>27.5</v>
      </c>
      <c r="V237" s="1">
        <v>97335.93</v>
      </c>
      <c r="W237">
        <v>229.71</v>
      </c>
      <c r="X237" s="1">
        <v>109697.31</v>
      </c>
      <c r="Y237">
        <v>0.79949999999999999</v>
      </c>
      <c r="Z237">
        <v>0.17849999999999999</v>
      </c>
      <c r="AA237">
        <v>2.1999999999999999E-2</v>
      </c>
      <c r="AB237">
        <v>0.20050000000000001</v>
      </c>
      <c r="AC237">
        <v>109.7</v>
      </c>
      <c r="AD237" s="1">
        <v>4955.8100000000004</v>
      </c>
      <c r="AE237">
        <v>727.15</v>
      </c>
      <c r="AF237" s="1">
        <v>107345.84</v>
      </c>
      <c r="AG237">
        <v>119</v>
      </c>
      <c r="AH237" s="1">
        <v>34445</v>
      </c>
      <c r="AI237" s="1">
        <v>50796</v>
      </c>
      <c r="AJ237">
        <v>60.83</v>
      </c>
      <c r="AK237">
        <v>44.92</v>
      </c>
      <c r="AL237">
        <v>44.42</v>
      </c>
      <c r="AM237">
        <v>6.8</v>
      </c>
      <c r="AN237">
        <v>0</v>
      </c>
      <c r="AO237">
        <v>1.095</v>
      </c>
      <c r="AP237" s="1">
        <v>1274.6099999999999</v>
      </c>
      <c r="AQ237" s="1">
        <v>1858.97</v>
      </c>
      <c r="AR237" s="1">
        <v>6915.64</v>
      </c>
      <c r="AS237">
        <v>773.1</v>
      </c>
      <c r="AT237">
        <v>287.51</v>
      </c>
      <c r="AU237" s="1">
        <v>11109.84</v>
      </c>
      <c r="AV237" s="1">
        <v>7101.68</v>
      </c>
      <c r="AW237">
        <v>0.52459999999999996</v>
      </c>
      <c r="AX237" s="1">
        <v>4554.54</v>
      </c>
      <c r="AY237">
        <v>0.33650000000000002</v>
      </c>
      <c r="AZ237">
        <v>829.74</v>
      </c>
      <c r="BA237">
        <v>6.13E-2</v>
      </c>
      <c r="BB237" s="1">
        <v>1050.27</v>
      </c>
      <c r="BC237">
        <v>7.7600000000000002E-2</v>
      </c>
      <c r="BD237" s="1">
        <v>13536.23</v>
      </c>
      <c r="BE237" s="1">
        <v>4602.1400000000003</v>
      </c>
      <c r="BF237">
        <v>1.5408999999999999</v>
      </c>
      <c r="BG237">
        <v>0.56189999999999996</v>
      </c>
      <c r="BH237">
        <v>0.20949999999999999</v>
      </c>
      <c r="BI237">
        <v>0.1565</v>
      </c>
      <c r="BJ237">
        <v>2.41E-2</v>
      </c>
      <c r="BK237">
        <v>4.8000000000000001E-2</v>
      </c>
    </row>
    <row r="238" spans="1:63" x14ac:dyDescent="0.25">
      <c r="A238" t="s">
        <v>239</v>
      </c>
      <c r="B238">
        <v>50021</v>
      </c>
      <c r="C238">
        <v>30</v>
      </c>
      <c r="D238">
        <v>152.11000000000001</v>
      </c>
      <c r="E238" s="1">
        <v>4563.29</v>
      </c>
      <c r="F238" s="1">
        <v>4575.05</v>
      </c>
      <c r="G238">
        <v>5.4100000000000002E-2</v>
      </c>
      <c r="H238">
        <v>6.9999999999999999E-4</v>
      </c>
      <c r="I238">
        <v>1.21E-2</v>
      </c>
      <c r="J238">
        <v>8.9999999999999998E-4</v>
      </c>
      <c r="K238">
        <v>2.7400000000000001E-2</v>
      </c>
      <c r="L238">
        <v>0.86950000000000005</v>
      </c>
      <c r="M238">
        <v>3.5400000000000001E-2</v>
      </c>
      <c r="N238">
        <v>5.04E-2</v>
      </c>
      <c r="O238">
        <v>6.3E-3</v>
      </c>
      <c r="P238">
        <v>0.14349999999999999</v>
      </c>
      <c r="Q238" s="1">
        <v>77957.039999999994</v>
      </c>
      <c r="R238">
        <v>0.2036</v>
      </c>
      <c r="S238">
        <v>9.7299999999999998E-2</v>
      </c>
      <c r="T238">
        <v>0.69910000000000005</v>
      </c>
      <c r="U238">
        <v>26.4</v>
      </c>
      <c r="V238" s="1">
        <v>97362.31</v>
      </c>
      <c r="W238">
        <v>172.82</v>
      </c>
      <c r="X238" s="1">
        <v>243221.26</v>
      </c>
      <c r="Y238">
        <v>0.84619999999999995</v>
      </c>
      <c r="Z238">
        <v>0.13519999999999999</v>
      </c>
      <c r="AA238">
        <v>1.8599999999999998E-2</v>
      </c>
      <c r="AB238">
        <v>0.15379999999999999</v>
      </c>
      <c r="AC238">
        <v>243.22</v>
      </c>
      <c r="AD238" s="1">
        <v>11117.02</v>
      </c>
      <c r="AE238" s="1">
        <v>1180.27</v>
      </c>
      <c r="AF238" s="1">
        <v>244510.85</v>
      </c>
      <c r="AG238">
        <v>556</v>
      </c>
      <c r="AH238" s="1">
        <v>69468</v>
      </c>
      <c r="AI238" s="1">
        <v>170249</v>
      </c>
      <c r="AJ238">
        <v>86.93</v>
      </c>
      <c r="AK238">
        <v>42.17</v>
      </c>
      <c r="AL238">
        <v>62.18</v>
      </c>
      <c r="AM238">
        <v>4.2300000000000004</v>
      </c>
      <c r="AN238">
        <v>0</v>
      </c>
      <c r="AO238">
        <v>0.44019999999999998</v>
      </c>
      <c r="AP238" s="1">
        <v>1831.27</v>
      </c>
      <c r="AQ238" s="1">
        <v>2367.08</v>
      </c>
      <c r="AR238" s="1">
        <v>8655.15</v>
      </c>
      <c r="AS238" s="1">
        <v>1074.27</v>
      </c>
      <c r="AT238">
        <v>370.2</v>
      </c>
      <c r="AU238" s="1">
        <v>14297.97</v>
      </c>
      <c r="AV238" s="1">
        <v>3553.9</v>
      </c>
      <c r="AW238">
        <v>0.2407</v>
      </c>
      <c r="AX238" s="1">
        <v>9593.75</v>
      </c>
      <c r="AY238">
        <v>0.64990000000000003</v>
      </c>
      <c r="AZ238" s="1">
        <v>1140.5999999999999</v>
      </c>
      <c r="BA238">
        <v>7.7299999999999994E-2</v>
      </c>
      <c r="BB238">
        <v>474.34</v>
      </c>
      <c r="BC238">
        <v>3.2099999999999997E-2</v>
      </c>
      <c r="BD238" s="1">
        <v>14762.59</v>
      </c>
      <c r="BE238" s="1">
        <v>2280.2800000000002</v>
      </c>
      <c r="BF238">
        <v>0.16719999999999999</v>
      </c>
      <c r="BG238">
        <v>0.58540000000000003</v>
      </c>
      <c r="BH238">
        <v>0.222</v>
      </c>
      <c r="BI238">
        <v>0.1409</v>
      </c>
      <c r="BJ238">
        <v>2.9399999999999999E-2</v>
      </c>
      <c r="BK238">
        <v>2.23E-2</v>
      </c>
    </row>
    <row r="239" spans="1:63" x14ac:dyDescent="0.25">
      <c r="A239" t="s">
        <v>240</v>
      </c>
      <c r="B239">
        <v>49502</v>
      </c>
      <c r="C239">
        <v>60</v>
      </c>
      <c r="D239">
        <v>18.010000000000002</v>
      </c>
      <c r="E239" s="1">
        <v>1080.6500000000001</v>
      </c>
      <c r="F239" s="1">
        <v>1047.21</v>
      </c>
      <c r="G239">
        <v>1.1000000000000001E-3</v>
      </c>
      <c r="H239">
        <v>0</v>
      </c>
      <c r="I239">
        <v>3.3999999999999998E-3</v>
      </c>
      <c r="J239">
        <v>2.9999999999999997E-4</v>
      </c>
      <c r="K239">
        <v>1.0500000000000001E-2</v>
      </c>
      <c r="L239">
        <v>0.95379999999999998</v>
      </c>
      <c r="M239">
        <v>3.0800000000000001E-2</v>
      </c>
      <c r="N239">
        <v>0.99850000000000005</v>
      </c>
      <c r="O239">
        <v>0</v>
      </c>
      <c r="P239">
        <v>0.1704</v>
      </c>
      <c r="Q239" s="1">
        <v>63630.15</v>
      </c>
      <c r="R239">
        <v>0.15629999999999999</v>
      </c>
      <c r="S239">
        <v>0.17710000000000001</v>
      </c>
      <c r="T239">
        <v>0.66669999999999996</v>
      </c>
      <c r="U239">
        <v>15.14</v>
      </c>
      <c r="V239" s="1">
        <v>65192.12</v>
      </c>
      <c r="W239">
        <v>66.94</v>
      </c>
      <c r="X239" s="1">
        <v>65390.35</v>
      </c>
      <c r="Y239">
        <v>0.92210000000000003</v>
      </c>
      <c r="Z239">
        <v>1.21E-2</v>
      </c>
      <c r="AA239">
        <v>6.5799999999999997E-2</v>
      </c>
      <c r="AB239">
        <v>7.7899999999999997E-2</v>
      </c>
      <c r="AC239">
        <v>65.39</v>
      </c>
      <c r="AD239" s="1">
        <v>1513.63</v>
      </c>
      <c r="AE239">
        <v>209.36</v>
      </c>
      <c r="AF239" s="1">
        <v>60959.839999999997</v>
      </c>
      <c r="AG239">
        <v>19</v>
      </c>
      <c r="AH239" s="1">
        <v>30923</v>
      </c>
      <c r="AI239" s="1">
        <v>42824</v>
      </c>
      <c r="AJ239">
        <v>32.700000000000003</v>
      </c>
      <c r="AK239">
        <v>22.47</v>
      </c>
      <c r="AL239">
        <v>23.13</v>
      </c>
      <c r="AM239">
        <v>3.9</v>
      </c>
      <c r="AN239">
        <v>0</v>
      </c>
      <c r="AO239">
        <v>0.67279999999999995</v>
      </c>
      <c r="AP239" s="1">
        <v>1327.94</v>
      </c>
      <c r="AQ239" s="1">
        <v>2618.5700000000002</v>
      </c>
      <c r="AR239" s="1">
        <v>9175.51</v>
      </c>
      <c r="AS239">
        <v>773.79</v>
      </c>
      <c r="AT239">
        <v>424.52</v>
      </c>
      <c r="AU239" s="1">
        <v>14320.28</v>
      </c>
      <c r="AV239" s="1">
        <v>13169.35</v>
      </c>
      <c r="AW239">
        <v>0.78220000000000001</v>
      </c>
      <c r="AX239" s="1">
        <v>1241.05</v>
      </c>
      <c r="AY239">
        <v>7.3700000000000002E-2</v>
      </c>
      <c r="AZ239" s="1">
        <v>1701.62</v>
      </c>
      <c r="BA239">
        <v>0.1011</v>
      </c>
      <c r="BB239">
        <v>723.32</v>
      </c>
      <c r="BC239">
        <v>4.2999999999999997E-2</v>
      </c>
      <c r="BD239" s="1">
        <v>16835.330000000002</v>
      </c>
      <c r="BE239" s="1">
        <v>12574.02</v>
      </c>
      <c r="BF239">
        <v>6.5747999999999998</v>
      </c>
      <c r="BG239">
        <v>0.54169999999999996</v>
      </c>
      <c r="BH239">
        <v>0.22900000000000001</v>
      </c>
      <c r="BI239">
        <v>0.191</v>
      </c>
      <c r="BJ239">
        <v>3.32E-2</v>
      </c>
      <c r="BK239">
        <v>5.1000000000000004E-3</v>
      </c>
    </row>
    <row r="240" spans="1:63" x14ac:dyDescent="0.25">
      <c r="A240" t="s">
        <v>241</v>
      </c>
      <c r="B240">
        <v>44131</v>
      </c>
      <c r="C240">
        <v>22</v>
      </c>
      <c r="D240">
        <v>59.07</v>
      </c>
      <c r="E240" s="1">
        <v>1299.6400000000001</v>
      </c>
      <c r="F240" s="1">
        <v>1312.17</v>
      </c>
      <c r="G240">
        <v>9.9000000000000008E-3</v>
      </c>
      <c r="H240">
        <v>8.0000000000000004E-4</v>
      </c>
      <c r="I240">
        <v>1.17E-2</v>
      </c>
      <c r="J240">
        <v>2.3E-3</v>
      </c>
      <c r="K240">
        <v>4.4900000000000002E-2</v>
      </c>
      <c r="L240">
        <v>0.90180000000000005</v>
      </c>
      <c r="M240">
        <v>2.86E-2</v>
      </c>
      <c r="N240">
        <v>0.25869999999999999</v>
      </c>
      <c r="O240">
        <v>8.9999999999999998E-4</v>
      </c>
      <c r="P240">
        <v>0.11849999999999999</v>
      </c>
      <c r="Q240" s="1">
        <v>67489.2</v>
      </c>
      <c r="R240">
        <v>0.2316</v>
      </c>
      <c r="S240">
        <v>0.1368</v>
      </c>
      <c r="T240">
        <v>0.63160000000000005</v>
      </c>
      <c r="U240">
        <v>9.75</v>
      </c>
      <c r="V240" s="1">
        <v>89784.1</v>
      </c>
      <c r="W240">
        <v>129.72</v>
      </c>
      <c r="X240" s="1">
        <v>280971.99</v>
      </c>
      <c r="Y240">
        <v>0.84909999999999997</v>
      </c>
      <c r="Z240">
        <v>0.12470000000000001</v>
      </c>
      <c r="AA240">
        <v>2.6200000000000001E-2</v>
      </c>
      <c r="AB240">
        <v>0.15090000000000001</v>
      </c>
      <c r="AC240">
        <v>280.97000000000003</v>
      </c>
      <c r="AD240" s="1">
        <v>9535.0300000000007</v>
      </c>
      <c r="AE240" s="1">
        <v>1073.1300000000001</v>
      </c>
      <c r="AF240" s="1">
        <v>256508.85</v>
      </c>
      <c r="AG240">
        <v>567</v>
      </c>
      <c r="AH240" s="1">
        <v>38102</v>
      </c>
      <c r="AI240" s="1">
        <v>75014</v>
      </c>
      <c r="AJ240">
        <v>73.48</v>
      </c>
      <c r="AK240">
        <v>31.28</v>
      </c>
      <c r="AL240">
        <v>43.7</v>
      </c>
      <c r="AM240">
        <v>5.3</v>
      </c>
      <c r="AN240">
        <v>0</v>
      </c>
      <c r="AO240">
        <v>0.92049999999999998</v>
      </c>
      <c r="AP240" s="1">
        <v>1595.44</v>
      </c>
      <c r="AQ240" s="1">
        <v>2054.8200000000002</v>
      </c>
      <c r="AR240" s="1">
        <v>6559.72</v>
      </c>
      <c r="AS240">
        <v>796.71</v>
      </c>
      <c r="AT240">
        <v>230.45</v>
      </c>
      <c r="AU240" s="1">
        <v>11237.13</v>
      </c>
      <c r="AV240" s="1">
        <v>3008.02</v>
      </c>
      <c r="AW240">
        <v>0.24010000000000001</v>
      </c>
      <c r="AX240" s="1">
        <v>7451.17</v>
      </c>
      <c r="AY240">
        <v>0.59470000000000001</v>
      </c>
      <c r="AZ240" s="1">
        <v>1371.94</v>
      </c>
      <c r="BA240">
        <v>0.1095</v>
      </c>
      <c r="BB240">
        <v>698.21</v>
      </c>
      <c r="BC240">
        <v>5.57E-2</v>
      </c>
      <c r="BD240" s="1">
        <v>12529.34</v>
      </c>
      <c r="BE240" s="1">
        <v>1845.18</v>
      </c>
      <c r="BF240">
        <v>0.2397</v>
      </c>
      <c r="BG240">
        <v>0.54279999999999995</v>
      </c>
      <c r="BH240">
        <v>0.2041</v>
      </c>
      <c r="BI240">
        <v>0.20330000000000001</v>
      </c>
      <c r="BJ240">
        <v>3.1199999999999999E-2</v>
      </c>
      <c r="BK240">
        <v>1.8599999999999998E-2</v>
      </c>
    </row>
    <row r="241" spans="1:63" x14ac:dyDescent="0.25">
      <c r="A241" t="s">
        <v>242</v>
      </c>
      <c r="B241">
        <v>46565</v>
      </c>
      <c r="C241">
        <v>10</v>
      </c>
      <c r="D241">
        <v>104.68</v>
      </c>
      <c r="E241" s="1">
        <v>1046.83</v>
      </c>
      <c r="F241" s="1">
        <v>1067.08</v>
      </c>
      <c r="G241">
        <v>1.6899999999999998E-2</v>
      </c>
      <c r="H241">
        <v>8.9999999999999998E-4</v>
      </c>
      <c r="I241">
        <v>3.7000000000000002E-3</v>
      </c>
      <c r="J241">
        <v>0</v>
      </c>
      <c r="K241">
        <v>1.0699999999999999E-2</v>
      </c>
      <c r="L241">
        <v>0.9355</v>
      </c>
      <c r="M241">
        <v>3.2300000000000002E-2</v>
      </c>
      <c r="N241">
        <v>7.8399999999999997E-2</v>
      </c>
      <c r="O241">
        <v>9.4000000000000004E-3</v>
      </c>
      <c r="P241">
        <v>0.11600000000000001</v>
      </c>
      <c r="Q241" s="1">
        <v>77809.240000000005</v>
      </c>
      <c r="R241">
        <v>0.1348</v>
      </c>
      <c r="S241">
        <v>0.1573</v>
      </c>
      <c r="T241">
        <v>0.70789999999999997</v>
      </c>
      <c r="U241">
        <v>9.7799999999999994</v>
      </c>
      <c r="V241" s="1">
        <v>116126.39999999999</v>
      </c>
      <c r="W241">
        <v>105.77</v>
      </c>
      <c r="X241" s="1">
        <v>454365.62</v>
      </c>
      <c r="Y241">
        <v>0.57110000000000005</v>
      </c>
      <c r="Z241">
        <v>0.3669</v>
      </c>
      <c r="AA241">
        <v>6.2E-2</v>
      </c>
      <c r="AB241">
        <v>0.4289</v>
      </c>
      <c r="AC241">
        <v>454.37</v>
      </c>
      <c r="AD241" s="1">
        <v>15028.89</v>
      </c>
      <c r="AE241" s="1">
        <v>1257.54</v>
      </c>
      <c r="AF241" s="1">
        <v>452447.62</v>
      </c>
      <c r="AG241">
        <v>603</v>
      </c>
      <c r="AH241" s="1">
        <v>46520</v>
      </c>
      <c r="AI241" s="1">
        <v>90980</v>
      </c>
      <c r="AJ241">
        <v>34.65</v>
      </c>
      <c r="AK241">
        <v>32.5</v>
      </c>
      <c r="AL241">
        <v>33.71</v>
      </c>
      <c r="AM241">
        <v>6.1</v>
      </c>
      <c r="AN241">
        <v>0</v>
      </c>
      <c r="AO241">
        <v>0.74780000000000002</v>
      </c>
      <c r="AP241" s="1">
        <v>2364.2600000000002</v>
      </c>
      <c r="AQ241" s="1">
        <v>2845.41</v>
      </c>
      <c r="AR241" s="1">
        <v>10027.049999999999</v>
      </c>
      <c r="AS241">
        <v>732.51</v>
      </c>
      <c r="AT241">
        <v>632.9</v>
      </c>
      <c r="AU241" s="1">
        <v>16602.13</v>
      </c>
      <c r="AV241" s="1">
        <v>1990.01</v>
      </c>
      <c r="AW241">
        <v>0.1084</v>
      </c>
      <c r="AX241" s="1">
        <v>14658.96</v>
      </c>
      <c r="AY241">
        <v>0.79820000000000002</v>
      </c>
      <c r="AZ241" s="1">
        <v>1571.35</v>
      </c>
      <c r="BA241">
        <v>8.5599999999999996E-2</v>
      </c>
      <c r="BB241">
        <v>144.56</v>
      </c>
      <c r="BC241">
        <v>7.9000000000000008E-3</v>
      </c>
      <c r="BD241" s="1">
        <v>18364.87</v>
      </c>
      <c r="BE241">
        <v>569.54</v>
      </c>
      <c r="BF241">
        <v>6.59E-2</v>
      </c>
      <c r="BG241">
        <v>0.5504</v>
      </c>
      <c r="BH241">
        <v>0.2064</v>
      </c>
      <c r="BI241">
        <v>0.1958</v>
      </c>
      <c r="BJ241">
        <v>3.3399999999999999E-2</v>
      </c>
      <c r="BK241">
        <v>1.3899999999999999E-2</v>
      </c>
    </row>
    <row r="242" spans="1:63" x14ac:dyDescent="0.25">
      <c r="A242" t="s">
        <v>243</v>
      </c>
      <c r="B242">
        <v>47803</v>
      </c>
      <c r="C242">
        <v>74</v>
      </c>
      <c r="D242">
        <v>30.57</v>
      </c>
      <c r="E242" s="1">
        <v>2262.2199999999998</v>
      </c>
      <c r="F242" s="1">
        <v>2011.5</v>
      </c>
      <c r="G242">
        <v>2E-3</v>
      </c>
      <c r="H242">
        <v>5.0000000000000001E-4</v>
      </c>
      <c r="I242">
        <v>0.04</v>
      </c>
      <c r="J242">
        <v>1E-3</v>
      </c>
      <c r="K242">
        <v>1.3100000000000001E-2</v>
      </c>
      <c r="L242">
        <v>0.8982</v>
      </c>
      <c r="M242">
        <v>4.5199999999999997E-2</v>
      </c>
      <c r="N242">
        <v>0.52969999999999995</v>
      </c>
      <c r="O242">
        <v>0</v>
      </c>
      <c r="P242">
        <v>0.1164</v>
      </c>
      <c r="Q242" s="1">
        <v>42704.99</v>
      </c>
      <c r="R242">
        <v>0.24840000000000001</v>
      </c>
      <c r="S242">
        <v>0.1176</v>
      </c>
      <c r="T242">
        <v>0.63400000000000001</v>
      </c>
      <c r="U242">
        <v>13</v>
      </c>
      <c r="V242" s="1">
        <v>74335.92</v>
      </c>
      <c r="W242">
        <v>168.06</v>
      </c>
      <c r="X242" s="1">
        <v>170166.25</v>
      </c>
      <c r="Y242">
        <v>0.68459999999999999</v>
      </c>
      <c r="Z242">
        <v>0.21160000000000001</v>
      </c>
      <c r="AA242">
        <v>0.1038</v>
      </c>
      <c r="AB242">
        <v>0.31540000000000001</v>
      </c>
      <c r="AC242">
        <v>170.17</v>
      </c>
      <c r="AD242" s="1">
        <v>4396.1000000000004</v>
      </c>
      <c r="AE242">
        <v>509.87</v>
      </c>
      <c r="AF242" s="1">
        <v>155087.91</v>
      </c>
      <c r="AG242">
        <v>338</v>
      </c>
      <c r="AH242" s="1">
        <v>32503</v>
      </c>
      <c r="AI242" s="1">
        <v>56586</v>
      </c>
      <c r="AJ242">
        <v>40.83</v>
      </c>
      <c r="AK242">
        <v>22</v>
      </c>
      <c r="AL242">
        <v>30.89</v>
      </c>
      <c r="AM242">
        <v>4.8600000000000003</v>
      </c>
      <c r="AN242">
        <v>0</v>
      </c>
      <c r="AO242">
        <v>0.54059999999999997</v>
      </c>
      <c r="AP242" s="1">
        <v>1484.95</v>
      </c>
      <c r="AQ242" s="1">
        <v>2009.81</v>
      </c>
      <c r="AR242" s="1">
        <v>5333.35</v>
      </c>
      <c r="AS242">
        <v>539.67999999999995</v>
      </c>
      <c r="AT242">
        <v>222.27</v>
      </c>
      <c r="AU242" s="1">
        <v>9590.0300000000007</v>
      </c>
      <c r="AV242" s="1">
        <v>5303.32</v>
      </c>
      <c r="AW242">
        <v>0.42280000000000001</v>
      </c>
      <c r="AX242" s="1">
        <v>4069.04</v>
      </c>
      <c r="AY242">
        <v>0.32440000000000002</v>
      </c>
      <c r="AZ242" s="1">
        <v>2133.61</v>
      </c>
      <c r="BA242">
        <v>0.1701</v>
      </c>
      <c r="BB242" s="1">
        <v>1036.72</v>
      </c>
      <c r="BC242">
        <v>8.2699999999999996E-2</v>
      </c>
      <c r="BD242" s="1">
        <v>12542.68</v>
      </c>
      <c r="BE242" s="1">
        <v>3063.52</v>
      </c>
      <c r="BF242">
        <v>0.71660000000000001</v>
      </c>
      <c r="BG242">
        <v>0.42180000000000001</v>
      </c>
      <c r="BH242">
        <v>0.21479999999999999</v>
      </c>
      <c r="BI242">
        <v>0.32669999999999999</v>
      </c>
      <c r="BJ242">
        <v>2.1700000000000001E-2</v>
      </c>
      <c r="BK242">
        <v>1.4999999999999999E-2</v>
      </c>
    </row>
    <row r="243" spans="1:63" x14ac:dyDescent="0.25">
      <c r="A243" t="s">
        <v>244</v>
      </c>
      <c r="B243">
        <v>45435</v>
      </c>
      <c r="C243">
        <v>23</v>
      </c>
      <c r="D243">
        <v>90.44</v>
      </c>
      <c r="E243" s="1">
        <v>2080.0300000000002</v>
      </c>
      <c r="F243" s="1">
        <v>2003.47</v>
      </c>
      <c r="G243">
        <v>0.10730000000000001</v>
      </c>
      <c r="H243">
        <v>5.0000000000000001E-4</v>
      </c>
      <c r="I243">
        <v>3.5099999999999999E-2</v>
      </c>
      <c r="J243">
        <v>5.0000000000000001E-4</v>
      </c>
      <c r="K243">
        <v>4.7E-2</v>
      </c>
      <c r="L243">
        <v>0.75800000000000001</v>
      </c>
      <c r="M243">
        <v>5.1700000000000003E-2</v>
      </c>
      <c r="N243">
        <v>0.05</v>
      </c>
      <c r="O243">
        <v>1.1900000000000001E-2</v>
      </c>
      <c r="P243">
        <v>6.8199999999999997E-2</v>
      </c>
      <c r="Q243" s="1">
        <v>79870.55</v>
      </c>
      <c r="R243">
        <v>0.33329999999999999</v>
      </c>
      <c r="S243">
        <v>0.14940000000000001</v>
      </c>
      <c r="T243">
        <v>0.51719999999999999</v>
      </c>
      <c r="U243">
        <v>17.2</v>
      </c>
      <c r="V243" s="1">
        <v>95322.67</v>
      </c>
      <c r="W243">
        <v>118.8</v>
      </c>
      <c r="X243" s="1">
        <v>603020.74</v>
      </c>
      <c r="Y243">
        <v>0.89190000000000003</v>
      </c>
      <c r="Z243">
        <v>9.7799999999999998E-2</v>
      </c>
      <c r="AA243">
        <v>1.03E-2</v>
      </c>
      <c r="AB243">
        <v>0.1081</v>
      </c>
      <c r="AC243">
        <v>603.02</v>
      </c>
      <c r="AD243" s="1">
        <v>14860.08</v>
      </c>
      <c r="AE243" s="1">
        <v>1629.11</v>
      </c>
      <c r="AF243" s="1">
        <v>634589.77</v>
      </c>
      <c r="AG243">
        <v>607</v>
      </c>
      <c r="AH243" s="1">
        <v>76495</v>
      </c>
      <c r="AI243" s="1">
        <v>393918</v>
      </c>
      <c r="AJ243">
        <v>45.62</v>
      </c>
      <c r="AK243">
        <v>24.59</v>
      </c>
      <c r="AL243">
        <v>22.93</v>
      </c>
      <c r="AM243">
        <v>6.41</v>
      </c>
      <c r="AN243">
        <v>0</v>
      </c>
      <c r="AO243">
        <v>0.22689999999999999</v>
      </c>
      <c r="AP243" s="1">
        <v>2142.5700000000002</v>
      </c>
      <c r="AQ243" s="1">
        <v>2911.07</v>
      </c>
      <c r="AR243" s="1">
        <v>9963.43</v>
      </c>
      <c r="AS243" s="1">
        <v>1400.99</v>
      </c>
      <c r="AT243">
        <v>900.93</v>
      </c>
      <c r="AU243" s="1">
        <v>17319.02</v>
      </c>
      <c r="AV243" s="1">
        <v>2328.96</v>
      </c>
      <c r="AW243">
        <v>0.13450000000000001</v>
      </c>
      <c r="AX243" s="1">
        <v>11105.28</v>
      </c>
      <c r="AY243">
        <v>0.64129999999999998</v>
      </c>
      <c r="AZ243" s="1">
        <v>3530.15</v>
      </c>
      <c r="BA243">
        <v>0.2039</v>
      </c>
      <c r="BB243">
        <v>352.74</v>
      </c>
      <c r="BC243">
        <v>2.0400000000000001E-2</v>
      </c>
      <c r="BD243" s="1">
        <v>17317.13</v>
      </c>
      <c r="BE243">
        <v>447.4</v>
      </c>
      <c r="BF243">
        <v>1.04E-2</v>
      </c>
      <c r="BG243">
        <v>0.59960000000000002</v>
      </c>
      <c r="BH243">
        <v>0.2127</v>
      </c>
      <c r="BI243">
        <v>0.13750000000000001</v>
      </c>
      <c r="BJ243">
        <v>3.8100000000000002E-2</v>
      </c>
      <c r="BK243">
        <v>1.21E-2</v>
      </c>
    </row>
    <row r="244" spans="1:63" x14ac:dyDescent="0.25">
      <c r="A244" t="s">
        <v>245</v>
      </c>
      <c r="B244">
        <v>48082</v>
      </c>
      <c r="C244">
        <v>126</v>
      </c>
      <c r="D244">
        <v>11.81</v>
      </c>
      <c r="E244" s="1">
        <v>1487.9</v>
      </c>
      <c r="F244" s="1">
        <v>1430.46</v>
      </c>
      <c r="G244">
        <v>2.8999999999999998E-3</v>
      </c>
      <c r="H244">
        <v>0</v>
      </c>
      <c r="I244">
        <v>4.8999999999999998E-3</v>
      </c>
      <c r="J244">
        <v>0</v>
      </c>
      <c r="K244">
        <v>2.8799999999999999E-2</v>
      </c>
      <c r="L244">
        <v>0.90790000000000004</v>
      </c>
      <c r="M244">
        <v>5.5399999999999998E-2</v>
      </c>
      <c r="N244">
        <v>0.44879999999999998</v>
      </c>
      <c r="O244">
        <v>1.5E-3</v>
      </c>
      <c r="P244">
        <v>0.14729999999999999</v>
      </c>
      <c r="Q244" s="1">
        <v>59823.58</v>
      </c>
      <c r="R244">
        <v>0.157</v>
      </c>
      <c r="S244">
        <v>0.124</v>
      </c>
      <c r="T244">
        <v>0.71899999999999997</v>
      </c>
      <c r="U244">
        <v>10.25</v>
      </c>
      <c r="V244" s="1">
        <v>76737.7</v>
      </c>
      <c r="W244">
        <v>138.69999999999999</v>
      </c>
      <c r="X244" s="1">
        <v>284465.52</v>
      </c>
      <c r="Y244">
        <v>0.86460000000000004</v>
      </c>
      <c r="Z244">
        <v>0.1012</v>
      </c>
      <c r="AA244">
        <v>3.4200000000000001E-2</v>
      </c>
      <c r="AB244">
        <v>0.13539999999999999</v>
      </c>
      <c r="AC244">
        <v>284.47000000000003</v>
      </c>
      <c r="AD244" s="1">
        <v>8407.83</v>
      </c>
      <c r="AE244">
        <v>997.85</v>
      </c>
      <c r="AF244" s="1">
        <v>273408.3</v>
      </c>
      <c r="AG244">
        <v>576</v>
      </c>
      <c r="AH244" s="1">
        <v>32392</v>
      </c>
      <c r="AI244" s="1">
        <v>53121</v>
      </c>
      <c r="AJ244">
        <v>47.85</v>
      </c>
      <c r="AK244">
        <v>28.91</v>
      </c>
      <c r="AL244">
        <v>28.9</v>
      </c>
      <c r="AM244">
        <v>4.4000000000000004</v>
      </c>
      <c r="AN244">
        <v>0</v>
      </c>
      <c r="AO244">
        <v>1.7614000000000001</v>
      </c>
      <c r="AP244" s="1">
        <v>1486.66</v>
      </c>
      <c r="AQ244" s="1">
        <v>2239.1799999999998</v>
      </c>
      <c r="AR244" s="1">
        <v>7165.32</v>
      </c>
      <c r="AS244">
        <v>943.26</v>
      </c>
      <c r="AT244">
        <v>384.09</v>
      </c>
      <c r="AU244" s="1">
        <v>12218.48</v>
      </c>
      <c r="AV244" s="1">
        <v>4263.29</v>
      </c>
      <c r="AW244">
        <v>0.3009</v>
      </c>
      <c r="AX244" s="1">
        <v>7363.86</v>
      </c>
      <c r="AY244">
        <v>0.51970000000000005</v>
      </c>
      <c r="AZ244" s="1">
        <v>1629.72</v>
      </c>
      <c r="BA244">
        <v>0.115</v>
      </c>
      <c r="BB244">
        <v>913.09</v>
      </c>
      <c r="BC244">
        <v>6.4399999999999999E-2</v>
      </c>
      <c r="BD244" s="1">
        <v>14169.96</v>
      </c>
      <c r="BE244" s="1">
        <v>3252.84</v>
      </c>
      <c r="BF244">
        <v>0.82879999999999998</v>
      </c>
      <c r="BG244">
        <v>0.51600000000000001</v>
      </c>
      <c r="BH244">
        <v>0.21859999999999999</v>
      </c>
      <c r="BI244">
        <v>0.22140000000000001</v>
      </c>
      <c r="BJ244">
        <v>2.3800000000000002E-2</v>
      </c>
      <c r="BK244">
        <v>2.0199999999999999E-2</v>
      </c>
    </row>
    <row r="245" spans="1:63" x14ac:dyDescent="0.25">
      <c r="A245" t="s">
        <v>246</v>
      </c>
      <c r="B245">
        <v>50286</v>
      </c>
      <c r="C245">
        <v>125</v>
      </c>
      <c r="D245">
        <v>13.29</v>
      </c>
      <c r="E245" s="1">
        <v>1661.14</v>
      </c>
      <c r="F245" s="1">
        <v>1719.72</v>
      </c>
      <c r="G245">
        <v>0</v>
      </c>
      <c r="H245">
        <v>0</v>
      </c>
      <c r="I245">
        <v>1.5E-3</v>
      </c>
      <c r="J245">
        <v>1.2999999999999999E-3</v>
      </c>
      <c r="K245">
        <v>1.01E-2</v>
      </c>
      <c r="L245">
        <v>0.97799999999999998</v>
      </c>
      <c r="M245">
        <v>9.1999999999999998E-3</v>
      </c>
      <c r="N245">
        <v>0.42549999999999999</v>
      </c>
      <c r="O245">
        <v>5.9999999999999995E-4</v>
      </c>
      <c r="P245">
        <v>0.13170000000000001</v>
      </c>
      <c r="Q245" s="1">
        <v>58986.27</v>
      </c>
      <c r="R245">
        <v>0.21299999999999999</v>
      </c>
      <c r="S245">
        <v>0.14810000000000001</v>
      </c>
      <c r="T245">
        <v>0.63890000000000002</v>
      </c>
      <c r="U245">
        <v>9</v>
      </c>
      <c r="V245" s="1">
        <v>88687.33</v>
      </c>
      <c r="W245">
        <v>174.81</v>
      </c>
      <c r="X245" s="1">
        <v>128241.83</v>
      </c>
      <c r="Y245">
        <v>0.68689999999999996</v>
      </c>
      <c r="Z245">
        <v>8.7599999999999997E-2</v>
      </c>
      <c r="AA245">
        <v>0.22559999999999999</v>
      </c>
      <c r="AB245">
        <v>0.31309999999999999</v>
      </c>
      <c r="AC245">
        <v>128.24</v>
      </c>
      <c r="AD245" s="1">
        <v>3692.88</v>
      </c>
      <c r="AE245">
        <v>394.51</v>
      </c>
      <c r="AF245" s="1">
        <v>108607.11</v>
      </c>
      <c r="AG245">
        <v>124</v>
      </c>
      <c r="AH245" s="1">
        <v>32762</v>
      </c>
      <c r="AI245" s="1">
        <v>45724</v>
      </c>
      <c r="AJ245">
        <v>38.6</v>
      </c>
      <c r="AK245">
        <v>25.1</v>
      </c>
      <c r="AL245">
        <v>32.54</v>
      </c>
      <c r="AM245">
        <v>5</v>
      </c>
      <c r="AN245">
        <v>0</v>
      </c>
      <c r="AO245">
        <v>0.8538</v>
      </c>
      <c r="AP245" s="1">
        <v>1395.53</v>
      </c>
      <c r="AQ245" s="1">
        <v>2488.25</v>
      </c>
      <c r="AR245" s="1">
        <v>6327.15</v>
      </c>
      <c r="AS245">
        <v>439.47</v>
      </c>
      <c r="AT245">
        <v>420.37</v>
      </c>
      <c r="AU245" s="1">
        <v>11070.77</v>
      </c>
      <c r="AV245" s="1">
        <v>6991.59</v>
      </c>
      <c r="AW245">
        <v>0.54349999999999998</v>
      </c>
      <c r="AX245" s="1">
        <v>3053.43</v>
      </c>
      <c r="AY245">
        <v>0.23730000000000001</v>
      </c>
      <c r="AZ245" s="1">
        <v>2097.7800000000002</v>
      </c>
      <c r="BA245">
        <v>0.16309999999999999</v>
      </c>
      <c r="BB245">
        <v>722.11</v>
      </c>
      <c r="BC245">
        <v>5.6099999999999997E-2</v>
      </c>
      <c r="BD245" s="1">
        <v>12864.9</v>
      </c>
      <c r="BE245" s="1">
        <v>7566.27</v>
      </c>
      <c r="BF245">
        <v>3.2061000000000002</v>
      </c>
      <c r="BG245">
        <v>0.5171</v>
      </c>
      <c r="BH245">
        <v>0.2545</v>
      </c>
      <c r="BI245">
        <v>0.17580000000000001</v>
      </c>
      <c r="BJ245">
        <v>4.1300000000000003E-2</v>
      </c>
      <c r="BK245">
        <v>1.1299999999999999E-2</v>
      </c>
    </row>
    <row r="246" spans="1:63" x14ac:dyDescent="0.25">
      <c r="A246" t="s">
        <v>247</v>
      </c>
      <c r="B246">
        <v>44149</v>
      </c>
      <c r="C246">
        <v>4</v>
      </c>
      <c r="D246">
        <v>348.54</v>
      </c>
      <c r="E246" s="1">
        <v>1394.14</v>
      </c>
      <c r="F246" s="1">
        <v>1328.11</v>
      </c>
      <c r="G246">
        <v>6.4000000000000003E-3</v>
      </c>
      <c r="H246">
        <v>0</v>
      </c>
      <c r="I246">
        <v>3.5700000000000003E-2</v>
      </c>
      <c r="J246">
        <v>8.0000000000000004E-4</v>
      </c>
      <c r="K246">
        <v>1.4500000000000001E-2</v>
      </c>
      <c r="L246">
        <v>0.87870000000000004</v>
      </c>
      <c r="M246">
        <v>6.4000000000000001E-2</v>
      </c>
      <c r="N246">
        <v>0.97770000000000001</v>
      </c>
      <c r="O246">
        <v>8.0000000000000004E-4</v>
      </c>
      <c r="P246">
        <v>0.1338</v>
      </c>
      <c r="Q246" s="1">
        <v>51296.94</v>
      </c>
      <c r="R246">
        <v>0.1111</v>
      </c>
      <c r="S246">
        <v>0.19439999999999999</v>
      </c>
      <c r="T246">
        <v>0.69440000000000002</v>
      </c>
      <c r="U246">
        <v>11.08</v>
      </c>
      <c r="V246" s="1">
        <v>79080.600000000006</v>
      </c>
      <c r="W246">
        <v>121.07</v>
      </c>
      <c r="X246" s="1">
        <v>112400.1</v>
      </c>
      <c r="Y246">
        <v>0.73109999999999997</v>
      </c>
      <c r="Z246">
        <v>0.21379999999999999</v>
      </c>
      <c r="AA246">
        <v>5.5100000000000003E-2</v>
      </c>
      <c r="AB246">
        <v>0.26889999999999997</v>
      </c>
      <c r="AC246">
        <v>112.4</v>
      </c>
      <c r="AD246" s="1">
        <v>2535.25</v>
      </c>
      <c r="AE246">
        <v>440.35</v>
      </c>
      <c r="AF246" s="1">
        <v>104680.19</v>
      </c>
      <c r="AG246">
        <v>112</v>
      </c>
      <c r="AH246" s="1">
        <v>27740</v>
      </c>
      <c r="AI246" s="1">
        <v>44315</v>
      </c>
      <c r="AJ246">
        <v>27.4</v>
      </c>
      <c r="AK246">
        <v>22.29</v>
      </c>
      <c r="AL246">
        <v>22.22</v>
      </c>
      <c r="AM246">
        <v>4</v>
      </c>
      <c r="AN246">
        <v>0</v>
      </c>
      <c r="AO246">
        <v>0.70989999999999998</v>
      </c>
      <c r="AP246" s="1">
        <v>1885.75</v>
      </c>
      <c r="AQ246" s="1">
        <v>2319.54</v>
      </c>
      <c r="AR246" s="1">
        <v>6372.66</v>
      </c>
      <c r="AS246">
        <v>667.58</v>
      </c>
      <c r="AT246">
        <v>109.57</v>
      </c>
      <c r="AU246" s="1">
        <v>11355.14</v>
      </c>
      <c r="AV246" s="1">
        <v>7788.23</v>
      </c>
      <c r="AW246">
        <v>0.59450000000000003</v>
      </c>
      <c r="AX246" s="1">
        <v>2162.71</v>
      </c>
      <c r="AY246">
        <v>0.1651</v>
      </c>
      <c r="AZ246" s="1">
        <v>1811.65</v>
      </c>
      <c r="BA246">
        <v>0.13830000000000001</v>
      </c>
      <c r="BB246" s="1">
        <v>1338.76</v>
      </c>
      <c r="BC246">
        <v>0.1022</v>
      </c>
      <c r="BD246" s="1">
        <v>13101.35</v>
      </c>
      <c r="BE246" s="1">
        <v>6893.57</v>
      </c>
      <c r="BF246">
        <v>2.9714</v>
      </c>
      <c r="BG246">
        <v>0.51490000000000002</v>
      </c>
      <c r="BH246">
        <v>0.20749999999999999</v>
      </c>
      <c r="BI246">
        <v>0.18679999999999999</v>
      </c>
      <c r="BJ246">
        <v>6.2899999999999998E-2</v>
      </c>
      <c r="BK246">
        <v>2.7799999999999998E-2</v>
      </c>
    </row>
    <row r="247" spans="1:63" x14ac:dyDescent="0.25">
      <c r="A247" t="s">
        <v>248</v>
      </c>
      <c r="B247">
        <v>49809</v>
      </c>
      <c r="C247">
        <v>47</v>
      </c>
      <c r="D247">
        <v>10.1</v>
      </c>
      <c r="E247">
        <v>474.85</v>
      </c>
      <c r="F247">
        <v>510.16</v>
      </c>
      <c r="G247">
        <v>1.6999999999999999E-3</v>
      </c>
      <c r="H247">
        <v>0</v>
      </c>
      <c r="I247">
        <v>1.6999999999999999E-3</v>
      </c>
      <c r="J247">
        <v>0</v>
      </c>
      <c r="K247">
        <v>7.1000000000000004E-3</v>
      </c>
      <c r="L247">
        <v>0.9788</v>
      </c>
      <c r="M247">
        <v>1.06E-2</v>
      </c>
      <c r="N247">
        <v>0.2369</v>
      </c>
      <c r="O247">
        <v>0</v>
      </c>
      <c r="P247">
        <v>0.1678</v>
      </c>
      <c r="Q247" s="1">
        <v>49415.59</v>
      </c>
      <c r="R247">
        <v>0.30769999999999997</v>
      </c>
      <c r="S247">
        <v>0.15379999999999999</v>
      </c>
      <c r="T247">
        <v>0.53849999999999998</v>
      </c>
      <c r="U247">
        <v>8.6999999999999993</v>
      </c>
      <c r="V247" s="1">
        <v>43096.51</v>
      </c>
      <c r="W247">
        <v>51</v>
      </c>
      <c r="X247" s="1">
        <v>167084.87</v>
      </c>
      <c r="Y247">
        <v>0.81640000000000001</v>
      </c>
      <c r="Z247">
        <v>0.14360000000000001</v>
      </c>
      <c r="AA247">
        <v>0.04</v>
      </c>
      <c r="AB247">
        <v>0.18360000000000001</v>
      </c>
      <c r="AC247">
        <v>167.08</v>
      </c>
      <c r="AD247" s="1">
        <v>4237.58</v>
      </c>
      <c r="AE247">
        <v>514.21</v>
      </c>
      <c r="AF247" s="1">
        <v>171055.35999999999</v>
      </c>
      <c r="AG247">
        <v>403</v>
      </c>
      <c r="AH247" s="1">
        <v>41403</v>
      </c>
      <c r="AI247" s="1">
        <v>56180</v>
      </c>
      <c r="AJ247">
        <v>44.09</v>
      </c>
      <c r="AK247">
        <v>23.04</v>
      </c>
      <c r="AL247">
        <v>33.33</v>
      </c>
      <c r="AM247">
        <v>5.4</v>
      </c>
      <c r="AN247" s="1">
        <v>1889.86</v>
      </c>
      <c r="AO247">
        <v>1.3842000000000001</v>
      </c>
      <c r="AP247" s="1">
        <v>1503.72</v>
      </c>
      <c r="AQ247" s="1">
        <v>2355.7600000000002</v>
      </c>
      <c r="AR247" s="1">
        <v>6571.5</v>
      </c>
      <c r="AS247">
        <v>514.29999999999995</v>
      </c>
      <c r="AT247">
        <v>191.31</v>
      </c>
      <c r="AU247" s="1">
        <v>11136.68</v>
      </c>
      <c r="AV247" s="1">
        <v>6399.44</v>
      </c>
      <c r="AW247">
        <v>0.44540000000000002</v>
      </c>
      <c r="AX247" s="1">
        <v>4978.2299999999996</v>
      </c>
      <c r="AY247">
        <v>0.34649999999999997</v>
      </c>
      <c r="AZ247" s="1">
        <v>2264.73</v>
      </c>
      <c r="BA247">
        <v>0.15759999999999999</v>
      </c>
      <c r="BB247">
        <v>724.27</v>
      </c>
      <c r="BC247">
        <v>5.04E-2</v>
      </c>
      <c r="BD247" s="1">
        <v>14366.67</v>
      </c>
      <c r="BE247" s="1">
        <v>7372.7</v>
      </c>
      <c r="BF247">
        <v>2.2336999999999998</v>
      </c>
      <c r="BG247">
        <v>0.49259999999999998</v>
      </c>
      <c r="BH247">
        <v>0.23469999999999999</v>
      </c>
      <c r="BI247">
        <v>0.23130000000000001</v>
      </c>
      <c r="BJ247">
        <v>2.6800000000000001E-2</v>
      </c>
      <c r="BK247">
        <v>1.46E-2</v>
      </c>
    </row>
    <row r="248" spans="1:63" x14ac:dyDescent="0.25">
      <c r="A248" t="s">
        <v>249</v>
      </c>
      <c r="B248">
        <v>44156</v>
      </c>
      <c r="C248">
        <v>181</v>
      </c>
      <c r="D248">
        <v>12.87</v>
      </c>
      <c r="E248" s="1">
        <v>2329.48</v>
      </c>
      <c r="F248" s="1">
        <v>2322</v>
      </c>
      <c r="G248">
        <v>7.0000000000000001E-3</v>
      </c>
      <c r="H248">
        <v>8.9999999999999998E-4</v>
      </c>
      <c r="I248">
        <v>8.0000000000000002E-3</v>
      </c>
      <c r="J248">
        <v>4.0000000000000002E-4</v>
      </c>
      <c r="K248">
        <v>9.1000000000000004E-3</v>
      </c>
      <c r="L248">
        <v>0.96220000000000006</v>
      </c>
      <c r="M248">
        <v>1.24E-2</v>
      </c>
      <c r="N248">
        <v>0.49099999999999999</v>
      </c>
      <c r="O248">
        <v>0</v>
      </c>
      <c r="P248">
        <v>0.14960000000000001</v>
      </c>
      <c r="Q248" s="1">
        <v>56718.03</v>
      </c>
      <c r="R248">
        <v>0.2349</v>
      </c>
      <c r="S248">
        <v>0.16869999999999999</v>
      </c>
      <c r="T248">
        <v>0.59640000000000004</v>
      </c>
      <c r="U248">
        <v>14.03</v>
      </c>
      <c r="V248" s="1">
        <v>89130.22</v>
      </c>
      <c r="W248">
        <v>158.22</v>
      </c>
      <c r="X248" s="1">
        <v>133522.92000000001</v>
      </c>
      <c r="Y248">
        <v>0.72750000000000004</v>
      </c>
      <c r="Z248">
        <v>0.20399999999999999</v>
      </c>
      <c r="AA248">
        <v>6.8500000000000005E-2</v>
      </c>
      <c r="AB248">
        <v>0.27250000000000002</v>
      </c>
      <c r="AC248">
        <v>133.52000000000001</v>
      </c>
      <c r="AD248" s="1">
        <v>2975.13</v>
      </c>
      <c r="AE248">
        <v>381.99</v>
      </c>
      <c r="AF248" s="1">
        <v>122229.47</v>
      </c>
      <c r="AG248">
        <v>171</v>
      </c>
      <c r="AH248" s="1">
        <v>31167</v>
      </c>
      <c r="AI248" s="1">
        <v>47402</v>
      </c>
      <c r="AJ248">
        <v>24.5</v>
      </c>
      <c r="AK248">
        <v>22.09</v>
      </c>
      <c r="AL248">
        <v>22.21</v>
      </c>
      <c r="AM248">
        <v>3.6</v>
      </c>
      <c r="AN248">
        <v>0</v>
      </c>
      <c r="AO248">
        <v>0.76919999999999999</v>
      </c>
      <c r="AP248" s="1">
        <v>1196.45</v>
      </c>
      <c r="AQ248" s="1">
        <v>2424.14</v>
      </c>
      <c r="AR248" s="1">
        <v>6977.69</v>
      </c>
      <c r="AS248">
        <v>388.42</v>
      </c>
      <c r="AT248">
        <v>165.7</v>
      </c>
      <c r="AU248" s="1">
        <v>11152.42</v>
      </c>
      <c r="AV248" s="1">
        <v>6599.44</v>
      </c>
      <c r="AW248">
        <v>0.56950000000000001</v>
      </c>
      <c r="AX248" s="1">
        <v>2447.0700000000002</v>
      </c>
      <c r="AY248">
        <v>0.2112</v>
      </c>
      <c r="AZ248" s="1">
        <v>1503.68</v>
      </c>
      <c r="BA248">
        <v>0.1298</v>
      </c>
      <c r="BB248" s="1">
        <v>1037.9000000000001</v>
      </c>
      <c r="BC248">
        <v>8.9599999999999999E-2</v>
      </c>
      <c r="BD248" s="1">
        <v>11588.09</v>
      </c>
      <c r="BE248" s="1">
        <v>6548.39</v>
      </c>
      <c r="BF248">
        <v>2.4232</v>
      </c>
      <c r="BG248">
        <v>0.5776</v>
      </c>
      <c r="BH248">
        <v>0.23749999999999999</v>
      </c>
      <c r="BI248">
        <v>0.13</v>
      </c>
      <c r="BJ248">
        <v>3.15E-2</v>
      </c>
      <c r="BK248">
        <v>2.3400000000000001E-2</v>
      </c>
    </row>
    <row r="249" spans="1:63" x14ac:dyDescent="0.25">
      <c r="A249" t="s">
        <v>250</v>
      </c>
      <c r="B249">
        <v>49858</v>
      </c>
      <c r="C249">
        <v>36</v>
      </c>
      <c r="D249">
        <v>167.06</v>
      </c>
      <c r="E249" s="1">
        <v>6014.02</v>
      </c>
      <c r="F249" s="1">
        <v>5830.43</v>
      </c>
      <c r="G249">
        <v>4.2799999999999998E-2</v>
      </c>
      <c r="H249">
        <v>0</v>
      </c>
      <c r="I249">
        <v>0.02</v>
      </c>
      <c r="J249">
        <v>5.9999999999999995E-4</v>
      </c>
      <c r="K249">
        <v>2.0899999999999998E-2</v>
      </c>
      <c r="L249">
        <v>0.87070000000000003</v>
      </c>
      <c r="M249">
        <v>4.4999999999999998E-2</v>
      </c>
      <c r="N249">
        <v>0.16259999999999999</v>
      </c>
      <c r="O249">
        <v>7.9000000000000008E-3</v>
      </c>
      <c r="P249">
        <v>0.11459999999999999</v>
      </c>
      <c r="Q249" s="1">
        <v>58881.56</v>
      </c>
      <c r="R249">
        <v>0.23619999999999999</v>
      </c>
      <c r="S249">
        <v>0.2157</v>
      </c>
      <c r="T249">
        <v>0.54810000000000003</v>
      </c>
      <c r="U249">
        <v>24.5</v>
      </c>
      <c r="V249" s="1">
        <v>98574.04</v>
      </c>
      <c r="W249">
        <v>245.45</v>
      </c>
      <c r="X249" s="1">
        <v>259876.07</v>
      </c>
      <c r="Y249">
        <v>0.68179999999999996</v>
      </c>
      <c r="Z249">
        <v>0.27639999999999998</v>
      </c>
      <c r="AA249">
        <v>4.1799999999999997E-2</v>
      </c>
      <c r="AB249">
        <v>0.31819999999999998</v>
      </c>
      <c r="AC249">
        <v>259.88</v>
      </c>
      <c r="AD249" s="1">
        <v>7911.56</v>
      </c>
      <c r="AE249">
        <v>855.4</v>
      </c>
      <c r="AF249" s="1">
        <v>223286.91</v>
      </c>
      <c r="AG249">
        <v>525</v>
      </c>
      <c r="AH249" s="1">
        <v>41793</v>
      </c>
      <c r="AI249" s="1">
        <v>93765</v>
      </c>
      <c r="AJ249">
        <v>45.3</v>
      </c>
      <c r="AK249">
        <v>29.8</v>
      </c>
      <c r="AL249">
        <v>29.79</v>
      </c>
      <c r="AM249">
        <v>4.8</v>
      </c>
      <c r="AN249">
        <v>0</v>
      </c>
      <c r="AO249">
        <v>0.56479999999999997</v>
      </c>
      <c r="AP249" s="1">
        <v>1029.3399999999999</v>
      </c>
      <c r="AQ249" s="1">
        <v>2090.1</v>
      </c>
      <c r="AR249" s="1">
        <v>5374.21</v>
      </c>
      <c r="AS249">
        <v>583.36</v>
      </c>
      <c r="AT249">
        <v>677.96</v>
      </c>
      <c r="AU249" s="1">
        <v>9754.9699999999993</v>
      </c>
      <c r="AV249" s="1">
        <v>2282.4899999999998</v>
      </c>
      <c r="AW249">
        <v>0.2135</v>
      </c>
      <c r="AX249" s="1">
        <v>7101.77</v>
      </c>
      <c r="AY249">
        <v>0.66420000000000001</v>
      </c>
      <c r="AZ249">
        <v>892.02</v>
      </c>
      <c r="BA249">
        <v>8.3400000000000002E-2</v>
      </c>
      <c r="BB249">
        <v>415.65</v>
      </c>
      <c r="BC249">
        <v>3.8899999999999997E-2</v>
      </c>
      <c r="BD249" s="1">
        <v>10691.93</v>
      </c>
      <c r="BE249" s="1">
        <v>1010.47</v>
      </c>
      <c r="BF249">
        <v>0.12529999999999999</v>
      </c>
      <c r="BG249">
        <v>0.58030000000000004</v>
      </c>
      <c r="BH249">
        <v>0.23599999999999999</v>
      </c>
      <c r="BI249">
        <v>0.13830000000000001</v>
      </c>
      <c r="BJ249">
        <v>2.9100000000000001E-2</v>
      </c>
      <c r="BK249">
        <v>1.6299999999999999E-2</v>
      </c>
    </row>
    <row r="250" spans="1:63" x14ac:dyDescent="0.25">
      <c r="A250" t="s">
        <v>251</v>
      </c>
      <c r="B250">
        <v>48322</v>
      </c>
      <c r="C250">
        <v>52</v>
      </c>
      <c r="D250">
        <v>14.2</v>
      </c>
      <c r="E250">
        <v>738.15</v>
      </c>
      <c r="F250">
        <v>747.54</v>
      </c>
      <c r="G250">
        <v>0</v>
      </c>
      <c r="H250">
        <v>5.0000000000000001E-4</v>
      </c>
      <c r="I250">
        <v>1.2999999999999999E-3</v>
      </c>
      <c r="J250">
        <v>0</v>
      </c>
      <c r="K250">
        <v>7.3000000000000001E-3</v>
      </c>
      <c r="L250">
        <v>0.95550000000000002</v>
      </c>
      <c r="M250">
        <v>3.5299999999999998E-2</v>
      </c>
      <c r="N250">
        <v>0.4249</v>
      </c>
      <c r="O250">
        <v>0</v>
      </c>
      <c r="P250">
        <v>0.12839999999999999</v>
      </c>
      <c r="Q250" s="1">
        <v>49510.9</v>
      </c>
      <c r="R250">
        <v>0.3382</v>
      </c>
      <c r="S250">
        <v>0.2059</v>
      </c>
      <c r="T250">
        <v>0.45590000000000003</v>
      </c>
      <c r="U250">
        <v>5</v>
      </c>
      <c r="V250" s="1">
        <v>74012.2</v>
      </c>
      <c r="W250">
        <v>140.1</v>
      </c>
      <c r="X250" s="1">
        <v>314121.34000000003</v>
      </c>
      <c r="Y250">
        <v>0.66469999999999996</v>
      </c>
      <c r="Z250">
        <v>0.20979999999999999</v>
      </c>
      <c r="AA250">
        <v>0.1255</v>
      </c>
      <c r="AB250">
        <v>0.33529999999999999</v>
      </c>
      <c r="AC250">
        <v>314.12</v>
      </c>
      <c r="AD250" s="1">
        <v>9310.25</v>
      </c>
      <c r="AE250">
        <v>990.98</v>
      </c>
      <c r="AF250" s="1">
        <v>270752.74</v>
      </c>
      <c r="AG250">
        <v>574</v>
      </c>
      <c r="AH250" s="1">
        <v>32262</v>
      </c>
      <c r="AI250" s="1">
        <v>55998</v>
      </c>
      <c r="AJ250">
        <v>39.700000000000003</v>
      </c>
      <c r="AK250">
        <v>28.03</v>
      </c>
      <c r="AL250">
        <v>28.71</v>
      </c>
      <c r="AM250">
        <v>0.35</v>
      </c>
      <c r="AN250">
        <v>0</v>
      </c>
      <c r="AO250">
        <v>1.2665</v>
      </c>
      <c r="AP250" s="1">
        <v>1696.52</v>
      </c>
      <c r="AQ250" s="1">
        <v>2458.7600000000002</v>
      </c>
      <c r="AR250" s="1">
        <v>7242.75</v>
      </c>
      <c r="AS250">
        <v>433.47</v>
      </c>
      <c r="AT250">
        <v>273.39</v>
      </c>
      <c r="AU250" s="1">
        <v>12104.9</v>
      </c>
      <c r="AV250" s="1">
        <v>3876.02</v>
      </c>
      <c r="AW250">
        <v>0.25990000000000002</v>
      </c>
      <c r="AX250" s="1">
        <v>7595.12</v>
      </c>
      <c r="AY250">
        <v>0.50929999999999997</v>
      </c>
      <c r="AZ250" s="1">
        <v>2387.38</v>
      </c>
      <c r="BA250">
        <v>0.16009999999999999</v>
      </c>
      <c r="BB250" s="1">
        <v>1055.5999999999999</v>
      </c>
      <c r="BC250">
        <v>7.0800000000000002E-2</v>
      </c>
      <c r="BD250" s="1">
        <v>14914.12</v>
      </c>
      <c r="BE250" s="1">
        <v>2322.44</v>
      </c>
      <c r="BF250">
        <v>0.44650000000000001</v>
      </c>
      <c r="BG250">
        <v>0.50239999999999996</v>
      </c>
      <c r="BH250">
        <v>0.2145</v>
      </c>
      <c r="BI250">
        <v>0.23760000000000001</v>
      </c>
      <c r="BJ250">
        <v>2.58E-2</v>
      </c>
      <c r="BK250">
        <v>1.9699999999999999E-2</v>
      </c>
    </row>
    <row r="251" spans="1:63" x14ac:dyDescent="0.25">
      <c r="A251" t="s">
        <v>252</v>
      </c>
      <c r="B251">
        <v>49205</v>
      </c>
      <c r="C251">
        <v>54</v>
      </c>
      <c r="D251">
        <v>22.51</v>
      </c>
      <c r="E251" s="1">
        <v>1215.3900000000001</v>
      </c>
      <c r="F251" s="1">
        <v>1369.08</v>
      </c>
      <c r="G251">
        <v>2.8999999999999998E-3</v>
      </c>
      <c r="H251">
        <v>3.7000000000000002E-3</v>
      </c>
      <c r="I251">
        <v>3.3E-3</v>
      </c>
      <c r="J251">
        <v>0</v>
      </c>
      <c r="K251">
        <v>6.6E-3</v>
      </c>
      <c r="L251">
        <v>0.97040000000000004</v>
      </c>
      <c r="M251">
        <v>1.32E-2</v>
      </c>
      <c r="N251">
        <v>0.31469999999999998</v>
      </c>
      <c r="O251">
        <v>0</v>
      </c>
      <c r="P251">
        <v>0.14249999999999999</v>
      </c>
      <c r="Q251" s="1">
        <v>58552.38</v>
      </c>
      <c r="R251">
        <v>0.15740000000000001</v>
      </c>
      <c r="S251">
        <v>0.1389</v>
      </c>
      <c r="T251">
        <v>0.70369999999999999</v>
      </c>
      <c r="U251">
        <v>10.029999999999999</v>
      </c>
      <c r="V251" s="1">
        <v>73354.8</v>
      </c>
      <c r="W251">
        <v>117.11</v>
      </c>
      <c r="X251" s="1">
        <v>154208.07</v>
      </c>
      <c r="Y251">
        <v>0.86470000000000002</v>
      </c>
      <c r="Z251">
        <v>9.1800000000000007E-2</v>
      </c>
      <c r="AA251">
        <v>4.3400000000000001E-2</v>
      </c>
      <c r="AB251">
        <v>0.1353</v>
      </c>
      <c r="AC251">
        <v>154.21</v>
      </c>
      <c r="AD251" s="1">
        <v>4587.57</v>
      </c>
      <c r="AE251">
        <v>535.14</v>
      </c>
      <c r="AF251" s="1">
        <v>119336.54</v>
      </c>
      <c r="AG251">
        <v>158</v>
      </c>
      <c r="AH251" s="1">
        <v>33892</v>
      </c>
      <c r="AI251" s="1">
        <v>50788</v>
      </c>
      <c r="AJ251">
        <v>66.13</v>
      </c>
      <c r="AK251">
        <v>27.65</v>
      </c>
      <c r="AL251">
        <v>32.31</v>
      </c>
      <c r="AM251">
        <v>5.4</v>
      </c>
      <c r="AN251">
        <v>127.28</v>
      </c>
      <c r="AO251">
        <v>0.95989999999999998</v>
      </c>
      <c r="AP251" s="1">
        <v>1368.5</v>
      </c>
      <c r="AQ251" s="1">
        <v>1896.83</v>
      </c>
      <c r="AR251" s="1">
        <v>6009.63</v>
      </c>
      <c r="AS251">
        <v>632.30999999999995</v>
      </c>
      <c r="AT251">
        <v>90.32</v>
      </c>
      <c r="AU251" s="1">
        <v>9997.57</v>
      </c>
      <c r="AV251" s="1">
        <v>5281.8</v>
      </c>
      <c r="AW251">
        <v>0.48270000000000002</v>
      </c>
      <c r="AX251" s="1">
        <v>3325.91</v>
      </c>
      <c r="AY251">
        <v>0.30399999999999999</v>
      </c>
      <c r="AZ251" s="1">
        <v>1591.71</v>
      </c>
      <c r="BA251">
        <v>0.14549999999999999</v>
      </c>
      <c r="BB251">
        <v>741.94</v>
      </c>
      <c r="BC251">
        <v>6.7799999999999999E-2</v>
      </c>
      <c r="BD251" s="1">
        <v>10941.35</v>
      </c>
      <c r="BE251" s="1">
        <v>6206.88</v>
      </c>
      <c r="BF251">
        <v>1.9017999999999999</v>
      </c>
      <c r="BG251">
        <v>0.55120000000000002</v>
      </c>
      <c r="BH251">
        <v>0.2374</v>
      </c>
      <c r="BI251">
        <v>0.17319999999999999</v>
      </c>
      <c r="BJ251">
        <v>2.35E-2</v>
      </c>
      <c r="BK251">
        <v>1.47E-2</v>
      </c>
    </row>
    <row r="252" spans="1:63" x14ac:dyDescent="0.25">
      <c r="A252" t="s">
        <v>253</v>
      </c>
      <c r="B252">
        <v>45872</v>
      </c>
      <c r="C252">
        <v>128</v>
      </c>
      <c r="D252">
        <v>13.37</v>
      </c>
      <c r="E252" s="1">
        <v>1711.88</v>
      </c>
      <c r="F252" s="1">
        <v>1652.18</v>
      </c>
      <c r="G252">
        <v>2.3999999999999998E-3</v>
      </c>
      <c r="H252">
        <v>0</v>
      </c>
      <c r="I252">
        <v>1.8E-3</v>
      </c>
      <c r="J252">
        <v>5.9999999999999995E-4</v>
      </c>
      <c r="K252">
        <v>3.1399999999999997E-2</v>
      </c>
      <c r="L252">
        <v>0.93120000000000003</v>
      </c>
      <c r="M252">
        <v>3.2500000000000001E-2</v>
      </c>
      <c r="N252">
        <v>0.43109999999999998</v>
      </c>
      <c r="O252">
        <v>1.8E-3</v>
      </c>
      <c r="P252">
        <v>0.16270000000000001</v>
      </c>
      <c r="Q252" s="1">
        <v>56566</v>
      </c>
      <c r="R252">
        <v>0.33040000000000003</v>
      </c>
      <c r="S252">
        <v>0.1913</v>
      </c>
      <c r="T252">
        <v>0.4783</v>
      </c>
      <c r="U252">
        <v>10</v>
      </c>
      <c r="V252" s="1">
        <v>72111.7</v>
      </c>
      <c r="W252">
        <v>164.62</v>
      </c>
      <c r="X252" s="1">
        <v>149955.09</v>
      </c>
      <c r="Y252">
        <v>0.83620000000000005</v>
      </c>
      <c r="Z252">
        <v>0.1119</v>
      </c>
      <c r="AA252">
        <v>5.1900000000000002E-2</v>
      </c>
      <c r="AB252">
        <v>0.1638</v>
      </c>
      <c r="AC252">
        <v>149.96</v>
      </c>
      <c r="AD252" s="1">
        <v>3661.62</v>
      </c>
      <c r="AE252">
        <v>497.57</v>
      </c>
      <c r="AF252" s="1">
        <v>146399.67000000001</v>
      </c>
      <c r="AG252">
        <v>287</v>
      </c>
      <c r="AH252" s="1">
        <v>33244</v>
      </c>
      <c r="AI252" s="1">
        <v>50881</v>
      </c>
      <c r="AJ252">
        <v>47.28</v>
      </c>
      <c r="AK252">
        <v>22.47</v>
      </c>
      <c r="AL252">
        <v>28.35</v>
      </c>
      <c r="AM252">
        <v>3.5</v>
      </c>
      <c r="AN252">
        <v>0</v>
      </c>
      <c r="AO252">
        <v>0.82450000000000001</v>
      </c>
      <c r="AP252" s="1">
        <v>1168.5</v>
      </c>
      <c r="AQ252" s="1">
        <v>1982.55</v>
      </c>
      <c r="AR252" s="1">
        <v>5026.3</v>
      </c>
      <c r="AS252">
        <v>465.69</v>
      </c>
      <c r="AT252">
        <v>264.45999999999998</v>
      </c>
      <c r="AU252" s="1">
        <v>8907.51</v>
      </c>
      <c r="AV252" s="1">
        <v>5645.32</v>
      </c>
      <c r="AW252">
        <v>0.53879999999999995</v>
      </c>
      <c r="AX252" s="1">
        <v>3064.1</v>
      </c>
      <c r="AY252">
        <v>0.29239999999999999</v>
      </c>
      <c r="AZ252" s="1">
        <v>1226.93</v>
      </c>
      <c r="BA252">
        <v>0.1171</v>
      </c>
      <c r="BB252">
        <v>541.41999999999996</v>
      </c>
      <c r="BC252">
        <v>5.1700000000000003E-2</v>
      </c>
      <c r="BD252" s="1">
        <v>10477.77</v>
      </c>
      <c r="BE252" s="1">
        <v>4885.92</v>
      </c>
      <c r="BF252">
        <v>1.5563</v>
      </c>
      <c r="BG252">
        <v>0.52359999999999995</v>
      </c>
      <c r="BH252">
        <v>0.21379999999999999</v>
      </c>
      <c r="BI252">
        <v>0.22109999999999999</v>
      </c>
      <c r="BJ252">
        <v>2.8400000000000002E-2</v>
      </c>
      <c r="BK252">
        <v>1.3100000000000001E-2</v>
      </c>
    </row>
    <row r="253" spans="1:63" x14ac:dyDescent="0.25">
      <c r="A253" t="s">
        <v>254</v>
      </c>
      <c r="B253">
        <v>48256</v>
      </c>
      <c r="C253">
        <v>40</v>
      </c>
      <c r="D253">
        <v>28.81</v>
      </c>
      <c r="E253" s="1">
        <v>1152.53</v>
      </c>
      <c r="F253" s="1">
        <v>1141.75</v>
      </c>
      <c r="G253">
        <v>3.3999999999999998E-3</v>
      </c>
      <c r="H253">
        <v>8.9999999999999998E-4</v>
      </c>
      <c r="I253">
        <v>4.7999999999999996E-3</v>
      </c>
      <c r="J253">
        <v>0</v>
      </c>
      <c r="K253">
        <v>2.3599999999999999E-2</v>
      </c>
      <c r="L253">
        <v>0.94850000000000001</v>
      </c>
      <c r="M253">
        <v>1.8800000000000001E-2</v>
      </c>
      <c r="N253">
        <v>0.35</v>
      </c>
      <c r="O253">
        <v>4.1999999999999997E-3</v>
      </c>
      <c r="P253">
        <v>0.17599999999999999</v>
      </c>
      <c r="Q253" s="1">
        <v>64763.72</v>
      </c>
      <c r="R253">
        <v>0.1429</v>
      </c>
      <c r="S253">
        <v>0.10390000000000001</v>
      </c>
      <c r="T253">
        <v>0.75319999999999998</v>
      </c>
      <c r="U253">
        <v>9</v>
      </c>
      <c r="V253" s="1">
        <v>85678.78</v>
      </c>
      <c r="W253">
        <v>123.31</v>
      </c>
      <c r="X253" s="1">
        <v>190812.86</v>
      </c>
      <c r="Y253">
        <v>0.69410000000000005</v>
      </c>
      <c r="Z253">
        <v>0.21329999999999999</v>
      </c>
      <c r="AA253">
        <v>9.2600000000000002E-2</v>
      </c>
      <c r="AB253">
        <v>0.30590000000000001</v>
      </c>
      <c r="AC253">
        <v>190.81</v>
      </c>
      <c r="AD253" s="1">
        <v>5547.33</v>
      </c>
      <c r="AE253">
        <v>603.26</v>
      </c>
      <c r="AF253" s="1">
        <v>180359.11</v>
      </c>
      <c r="AG253">
        <v>437</v>
      </c>
      <c r="AH253" s="1">
        <v>37084</v>
      </c>
      <c r="AI253" s="1">
        <v>58014</v>
      </c>
      <c r="AJ253">
        <v>31.01</v>
      </c>
      <c r="AK253">
        <v>28.22</v>
      </c>
      <c r="AL253">
        <v>31.01</v>
      </c>
      <c r="AM253">
        <v>5</v>
      </c>
      <c r="AN253" s="1">
        <v>1395.51</v>
      </c>
      <c r="AO253">
        <v>1.33</v>
      </c>
      <c r="AP253" s="1">
        <v>2010.42</v>
      </c>
      <c r="AQ253" s="1">
        <v>2442.42</v>
      </c>
      <c r="AR253" s="1">
        <v>7315.28</v>
      </c>
      <c r="AS253">
        <v>417.16</v>
      </c>
      <c r="AT253">
        <v>333.91</v>
      </c>
      <c r="AU253" s="1">
        <v>12519.16</v>
      </c>
      <c r="AV253" s="1">
        <v>4639.26</v>
      </c>
      <c r="AW253">
        <v>0.3427</v>
      </c>
      <c r="AX253" s="1">
        <v>6098.48</v>
      </c>
      <c r="AY253">
        <v>0.45040000000000002</v>
      </c>
      <c r="AZ253" s="1">
        <v>2116.39</v>
      </c>
      <c r="BA253">
        <v>0.15629999999999999</v>
      </c>
      <c r="BB253">
        <v>684.54</v>
      </c>
      <c r="BC253">
        <v>5.0599999999999999E-2</v>
      </c>
      <c r="BD253" s="1">
        <v>13538.67</v>
      </c>
      <c r="BE253" s="1">
        <v>3626.08</v>
      </c>
      <c r="BF253">
        <v>0.97270000000000001</v>
      </c>
      <c r="BG253">
        <v>0.57379999999999998</v>
      </c>
      <c r="BH253">
        <v>0.2427</v>
      </c>
      <c r="BI253">
        <v>0.14280000000000001</v>
      </c>
      <c r="BJ253">
        <v>2.7799999999999998E-2</v>
      </c>
      <c r="BK253">
        <v>1.29E-2</v>
      </c>
    </row>
    <row r="254" spans="1:63" x14ac:dyDescent="0.25">
      <c r="A254" t="s">
        <v>255</v>
      </c>
      <c r="B254">
        <v>48686</v>
      </c>
      <c r="C254">
        <v>30</v>
      </c>
      <c r="D254">
        <v>17.5</v>
      </c>
      <c r="E254">
        <v>524.99</v>
      </c>
      <c r="F254">
        <v>338.14</v>
      </c>
      <c r="G254">
        <v>0</v>
      </c>
      <c r="H254">
        <v>0</v>
      </c>
      <c r="I254">
        <v>0.7419</v>
      </c>
      <c r="J254">
        <v>8.9999999999999998E-4</v>
      </c>
      <c r="K254">
        <v>5.91E-2</v>
      </c>
      <c r="L254">
        <v>0.13270000000000001</v>
      </c>
      <c r="M254">
        <v>6.5299999999999997E-2</v>
      </c>
      <c r="N254">
        <v>0.94110000000000005</v>
      </c>
      <c r="O254">
        <v>0</v>
      </c>
      <c r="P254">
        <v>0.22450000000000001</v>
      </c>
      <c r="Q254" s="1">
        <v>45388.06</v>
      </c>
      <c r="R254">
        <v>0.59460000000000002</v>
      </c>
      <c r="S254">
        <v>0.18920000000000001</v>
      </c>
      <c r="T254">
        <v>0.2162</v>
      </c>
      <c r="U254">
        <v>13</v>
      </c>
      <c r="V254" s="1">
        <v>61346.080000000002</v>
      </c>
      <c r="W254">
        <v>39.96</v>
      </c>
      <c r="X254" s="1">
        <v>184952.4</v>
      </c>
      <c r="Y254">
        <v>0.84019999999999995</v>
      </c>
      <c r="Z254">
        <v>0.10929999999999999</v>
      </c>
      <c r="AA254">
        <v>5.0500000000000003E-2</v>
      </c>
      <c r="AB254">
        <v>0.1598</v>
      </c>
      <c r="AC254">
        <v>184.95</v>
      </c>
      <c r="AD254" s="1">
        <v>6548.77</v>
      </c>
      <c r="AE254">
        <v>918.92</v>
      </c>
      <c r="AF254" s="1">
        <v>177196.43</v>
      </c>
      <c r="AG254">
        <v>427</v>
      </c>
      <c r="AH254" s="1">
        <v>29161</v>
      </c>
      <c r="AI254" s="1">
        <v>42030</v>
      </c>
      <c r="AJ254">
        <v>61.98</v>
      </c>
      <c r="AK254">
        <v>32.51</v>
      </c>
      <c r="AL254">
        <v>45.43</v>
      </c>
      <c r="AM254">
        <v>6.6</v>
      </c>
      <c r="AN254">
        <v>0</v>
      </c>
      <c r="AO254">
        <v>1.3298000000000001</v>
      </c>
      <c r="AP254" s="1">
        <v>4159.91</v>
      </c>
      <c r="AQ254" s="1">
        <v>4262.71</v>
      </c>
      <c r="AR254" s="1">
        <v>6878.52</v>
      </c>
      <c r="AS254" s="1">
        <v>1496.4</v>
      </c>
      <c r="AT254">
        <v>355.19</v>
      </c>
      <c r="AU254" s="1">
        <v>17152.8</v>
      </c>
      <c r="AV254" s="1">
        <v>11901.97</v>
      </c>
      <c r="AW254">
        <v>0.50880000000000003</v>
      </c>
      <c r="AX254" s="1">
        <v>7765.95</v>
      </c>
      <c r="AY254">
        <v>0.33200000000000002</v>
      </c>
      <c r="AZ254" s="1">
        <v>1808.71</v>
      </c>
      <c r="BA254">
        <v>7.7299999999999994E-2</v>
      </c>
      <c r="BB254" s="1">
        <v>1914.16</v>
      </c>
      <c r="BC254">
        <v>8.1799999999999998E-2</v>
      </c>
      <c r="BD254" s="1">
        <v>23390.79</v>
      </c>
      <c r="BE254" s="1">
        <v>2594.0500000000002</v>
      </c>
      <c r="BF254">
        <v>0.78259999999999996</v>
      </c>
      <c r="BG254">
        <v>0.27560000000000001</v>
      </c>
      <c r="BH254">
        <v>0.1091</v>
      </c>
      <c r="BI254">
        <v>0.55759999999999998</v>
      </c>
      <c r="BJ254">
        <v>3.7699999999999997E-2</v>
      </c>
      <c r="BK254">
        <v>0.02</v>
      </c>
    </row>
    <row r="255" spans="1:63" x14ac:dyDescent="0.25">
      <c r="A255" t="s">
        <v>256</v>
      </c>
      <c r="B255">
        <v>49338</v>
      </c>
      <c r="C255">
        <v>27</v>
      </c>
      <c r="D255">
        <v>13.11</v>
      </c>
      <c r="E255">
        <v>353.85</v>
      </c>
      <c r="F255">
        <v>373.81</v>
      </c>
      <c r="G255">
        <v>2.7000000000000001E-3</v>
      </c>
      <c r="H255">
        <v>0</v>
      </c>
      <c r="I255">
        <v>0</v>
      </c>
      <c r="J255">
        <v>0</v>
      </c>
      <c r="K255">
        <v>1.0699999999999999E-2</v>
      </c>
      <c r="L255">
        <v>0.97860000000000003</v>
      </c>
      <c r="M255">
        <v>8.0000000000000002E-3</v>
      </c>
      <c r="N255">
        <v>0.16719999999999999</v>
      </c>
      <c r="O255">
        <v>0</v>
      </c>
      <c r="P255">
        <v>0.107</v>
      </c>
      <c r="Q255" s="1">
        <v>49920.7</v>
      </c>
      <c r="R255">
        <v>0.13639999999999999</v>
      </c>
      <c r="S255">
        <v>0.20449999999999999</v>
      </c>
      <c r="T255">
        <v>0.65910000000000002</v>
      </c>
      <c r="U255">
        <v>3.56</v>
      </c>
      <c r="V255" s="1">
        <v>85423.6</v>
      </c>
      <c r="W255">
        <v>95.69</v>
      </c>
      <c r="X255" s="1">
        <v>162391.1</v>
      </c>
      <c r="Y255">
        <v>0.90239999999999998</v>
      </c>
      <c r="Z255">
        <v>2.53E-2</v>
      </c>
      <c r="AA255">
        <v>7.2300000000000003E-2</v>
      </c>
      <c r="AB255">
        <v>9.7600000000000006E-2</v>
      </c>
      <c r="AC255">
        <v>162.38999999999999</v>
      </c>
      <c r="AD255" s="1">
        <v>3872.75</v>
      </c>
      <c r="AE255">
        <v>374.94</v>
      </c>
      <c r="AF255" s="1">
        <v>149398.60999999999</v>
      </c>
      <c r="AG255">
        <v>308</v>
      </c>
      <c r="AH255" s="1">
        <v>40368</v>
      </c>
      <c r="AI255" s="1">
        <v>63937</v>
      </c>
      <c r="AJ255">
        <v>41.3</v>
      </c>
      <c r="AK255">
        <v>22.28</v>
      </c>
      <c r="AL255">
        <v>29.84</v>
      </c>
      <c r="AM255">
        <v>4.9000000000000004</v>
      </c>
      <c r="AN255" s="1">
        <v>1315.15</v>
      </c>
      <c r="AO255">
        <v>1.103</v>
      </c>
      <c r="AP255" s="1">
        <v>1917.93</v>
      </c>
      <c r="AQ255" s="1">
        <v>2198.46</v>
      </c>
      <c r="AR255" s="1">
        <v>6101.39</v>
      </c>
      <c r="AS255">
        <v>302.72000000000003</v>
      </c>
      <c r="AT255">
        <v>405.91</v>
      </c>
      <c r="AU255" s="1">
        <v>10926.48</v>
      </c>
      <c r="AV255" s="1">
        <v>6685.06</v>
      </c>
      <c r="AW255">
        <v>0.49490000000000001</v>
      </c>
      <c r="AX255" s="1">
        <v>4272.13</v>
      </c>
      <c r="AY255">
        <v>0.31630000000000003</v>
      </c>
      <c r="AZ255" s="1">
        <v>2054.91</v>
      </c>
      <c r="BA255">
        <v>0.15210000000000001</v>
      </c>
      <c r="BB255">
        <v>495.99</v>
      </c>
      <c r="BC255">
        <v>3.6700000000000003E-2</v>
      </c>
      <c r="BD255" s="1">
        <v>13508.1</v>
      </c>
      <c r="BE255" s="1">
        <v>7256.21</v>
      </c>
      <c r="BF255">
        <v>2.0489999999999999</v>
      </c>
      <c r="BG255">
        <v>0.54559999999999997</v>
      </c>
      <c r="BH255">
        <v>0.25109999999999999</v>
      </c>
      <c r="BI255">
        <v>0.15429999999999999</v>
      </c>
      <c r="BJ255">
        <v>3.5999999999999997E-2</v>
      </c>
      <c r="BK255">
        <v>1.2999999999999999E-2</v>
      </c>
    </row>
    <row r="256" spans="1:63" x14ac:dyDescent="0.25">
      <c r="A256" t="s">
        <v>257</v>
      </c>
      <c r="B256">
        <v>47985</v>
      </c>
      <c r="C256">
        <v>52</v>
      </c>
      <c r="D256">
        <v>33.58</v>
      </c>
      <c r="E256" s="1">
        <v>1746.07</v>
      </c>
      <c r="F256" s="1">
        <v>1667.83</v>
      </c>
      <c r="G256">
        <v>8.6999999999999994E-3</v>
      </c>
      <c r="H256">
        <v>0</v>
      </c>
      <c r="I256">
        <v>5.0000000000000001E-3</v>
      </c>
      <c r="J256">
        <v>3.5999999999999999E-3</v>
      </c>
      <c r="K256">
        <v>3.4000000000000002E-2</v>
      </c>
      <c r="L256">
        <v>0.9123</v>
      </c>
      <c r="M256">
        <v>3.6400000000000002E-2</v>
      </c>
      <c r="N256">
        <v>0.1961</v>
      </c>
      <c r="O256">
        <v>1.43E-2</v>
      </c>
      <c r="P256">
        <v>9.5200000000000007E-2</v>
      </c>
      <c r="Q256" s="1">
        <v>54893.38</v>
      </c>
      <c r="R256">
        <v>0.13639999999999999</v>
      </c>
      <c r="S256">
        <v>0.2636</v>
      </c>
      <c r="T256">
        <v>0.6</v>
      </c>
      <c r="U256">
        <v>10.33</v>
      </c>
      <c r="V256" s="1">
        <v>85864.41</v>
      </c>
      <c r="W256">
        <v>167.42</v>
      </c>
      <c r="X256" s="1">
        <v>188843.75</v>
      </c>
      <c r="Y256">
        <v>0.78029999999999999</v>
      </c>
      <c r="Z256">
        <v>0.1389</v>
      </c>
      <c r="AA256">
        <v>8.0799999999999997E-2</v>
      </c>
      <c r="AB256">
        <v>0.21970000000000001</v>
      </c>
      <c r="AC256">
        <v>188.84</v>
      </c>
      <c r="AD256" s="1">
        <v>5604.11</v>
      </c>
      <c r="AE256">
        <v>565.44000000000005</v>
      </c>
      <c r="AF256" s="1">
        <v>175216.57</v>
      </c>
      <c r="AG256">
        <v>421</v>
      </c>
      <c r="AH256" s="1">
        <v>42592</v>
      </c>
      <c r="AI256" s="1">
        <v>67951</v>
      </c>
      <c r="AJ256">
        <v>39.5</v>
      </c>
      <c r="AK256">
        <v>28.8</v>
      </c>
      <c r="AL256">
        <v>28.88</v>
      </c>
      <c r="AM256">
        <v>4.5999999999999996</v>
      </c>
      <c r="AN256" s="1">
        <v>1929.36</v>
      </c>
      <c r="AO256">
        <v>1.2710999999999999</v>
      </c>
      <c r="AP256" s="1">
        <v>1421.08</v>
      </c>
      <c r="AQ256" s="1">
        <v>2200.31</v>
      </c>
      <c r="AR256" s="1">
        <v>5619.86</v>
      </c>
      <c r="AS256">
        <v>329.97</v>
      </c>
      <c r="AT256">
        <v>289.04000000000002</v>
      </c>
      <c r="AU256" s="1">
        <v>9860.27</v>
      </c>
      <c r="AV256" s="1">
        <v>3824.49</v>
      </c>
      <c r="AW256">
        <v>0.2974</v>
      </c>
      <c r="AX256" s="1">
        <v>7052.86</v>
      </c>
      <c r="AY256">
        <v>0.5484</v>
      </c>
      <c r="AZ256" s="1">
        <v>1560.76</v>
      </c>
      <c r="BA256">
        <v>0.12139999999999999</v>
      </c>
      <c r="BB256">
        <v>421.53</v>
      </c>
      <c r="BC256">
        <v>3.2800000000000003E-2</v>
      </c>
      <c r="BD256" s="1">
        <v>12859.64</v>
      </c>
      <c r="BE256" s="1">
        <v>2179.29</v>
      </c>
      <c r="BF256">
        <v>0.48699999999999999</v>
      </c>
      <c r="BG256">
        <v>0.46410000000000001</v>
      </c>
      <c r="BH256">
        <v>0.19869999999999999</v>
      </c>
      <c r="BI256">
        <v>0.29720000000000002</v>
      </c>
      <c r="BJ256">
        <v>2.5899999999999999E-2</v>
      </c>
      <c r="BK256">
        <v>1.4E-2</v>
      </c>
    </row>
    <row r="257" spans="1:63" x14ac:dyDescent="0.25">
      <c r="A257" t="s">
        <v>258</v>
      </c>
      <c r="B257">
        <v>48264</v>
      </c>
      <c r="C257">
        <v>109</v>
      </c>
      <c r="D257">
        <v>19.64</v>
      </c>
      <c r="E257" s="1">
        <v>2140.3000000000002</v>
      </c>
      <c r="F257" s="1">
        <v>2155.3200000000002</v>
      </c>
      <c r="G257">
        <v>3.5000000000000001E-3</v>
      </c>
      <c r="H257">
        <v>0</v>
      </c>
      <c r="I257">
        <v>4.5999999999999999E-3</v>
      </c>
      <c r="J257">
        <v>5.0000000000000001E-4</v>
      </c>
      <c r="K257">
        <v>5.16E-2</v>
      </c>
      <c r="L257">
        <v>0.91749999999999998</v>
      </c>
      <c r="M257">
        <v>2.24E-2</v>
      </c>
      <c r="N257">
        <v>0.23469999999999999</v>
      </c>
      <c r="O257">
        <v>2.01E-2</v>
      </c>
      <c r="P257">
        <v>0.11600000000000001</v>
      </c>
      <c r="Q257" s="1">
        <v>58854.84</v>
      </c>
      <c r="R257">
        <v>0.19839999999999999</v>
      </c>
      <c r="S257">
        <v>0.19839999999999999</v>
      </c>
      <c r="T257">
        <v>0.60319999999999996</v>
      </c>
      <c r="U257">
        <v>10.5</v>
      </c>
      <c r="V257" s="1">
        <v>84740.479999999996</v>
      </c>
      <c r="W257">
        <v>195.98</v>
      </c>
      <c r="X257" s="1">
        <v>181751.41</v>
      </c>
      <c r="Y257">
        <v>0.83819999999999995</v>
      </c>
      <c r="Z257">
        <v>0.1217</v>
      </c>
      <c r="AA257">
        <v>4.02E-2</v>
      </c>
      <c r="AB257">
        <v>0.1618</v>
      </c>
      <c r="AC257">
        <v>181.75</v>
      </c>
      <c r="AD257" s="1">
        <v>4047.35</v>
      </c>
      <c r="AE257">
        <v>494.29</v>
      </c>
      <c r="AF257" s="1">
        <v>177736.77</v>
      </c>
      <c r="AG257">
        <v>430</v>
      </c>
      <c r="AH257" s="1">
        <v>39913</v>
      </c>
      <c r="AI257" s="1">
        <v>74114</v>
      </c>
      <c r="AJ257">
        <v>30.8</v>
      </c>
      <c r="AK257">
        <v>21.6</v>
      </c>
      <c r="AL257">
        <v>24.06</v>
      </c>
      <c r="AM257">
        <v>5</v>
      </c>
      <c r="AN257" s="1">
        <v>1881.27</v>
      </c>
      <c r="AO257">
        <v>1.1405000000000001</v>
      </c>
      <c r="AP257" s="1">
        <v>1177.21</v>
      </c>
      <c r="AQ257" s="1">
        <v>2130.3000000000002</v>
      </c>
      <c r="AR257" s="1">
        <v>5592.94</v>
      </c>
      <c r="AS257">
        <v>732.72</v>
      </c>
      <c r="AT257">
        <v>569.1</v>
      </c>
      <c r="AU257" s="1">
        <v>10202.280000000001</v>
      </c>
      <c r="AV257" s="1">
        <v>4204.3599999999997</v>
      </c>
      <c r="AW257">
        <v>0.36959999999999998</v>
      </c>
      <c r="AX257" s="1">
        <v>5164.17</v>
      </c>
      <c r="AY257">
        <v>0.45400000000000001</v>
      </c>
      <c r="AZ257" s="1">
        <v>1537.98</v>
      </c>
      <c r="BA257">
        <v>0.13519999999999999</v>
      </c>
      <c r="BB257">
        <v>468.31</v>
      </c>
      <c r="BC257">
        <v>4.1200000000000001E-2</v>
      </c>
      <c r="BD257" s="1">
        <v>11374.82</v>
      </c>
      <c r="BE257" s="1">
        <v>3887.99</v>
      </c>
      <c r="BF257">
        <v>0.87980000000000003</v>
      </c>
      <c r="BG257">
        <v>0.57499999999999996</v>
      </c>
      <c r="BH257">
        <v>0.2397</v>
      </c>
      <c r="BI257">
        <v>0.12889999999999999</v>
      </c>
      <c r="BJ257">
        <v>4.1200000000000001E-2</v>
      </c>
      <c r="BK257">
        <v>1.5100000000000001E-2</v>
      </c>
    </row>
    <row r="258" spans="1:63" x14ac:dyDescent="0.25">
      <c r="A258" t="s">
        <v>259</v>
      </c>
      <c r="B258">
        <v>50179</v>
      </c>
      <c r="C258">
        <v>106</v>
      </c>
      <c r="D258">
        <v>7.17</v>
      </c>
      <c r="E258">
        <v>759.94</v>
      </c>
      <c r="F258">
        <v>684.04</v>
      </c>
      <c r="G258">
        <v>4.4000000000000003E-3</v>
      </c>
      <c r="H258">
        <v>0</v>
      </c>
      <c r="I258">
        <v>4.3E-3</v>
      </c>
      <c r="J258">
        <v>0</v>
      </c>
      <c r="K258">
        <v>1.6299999999999999E-2</v>
      </c>
      <c r="L258">
        <v>0.9526</v>
      </c>
      <c r="M258">
        <v>2.24E-2</v>
      </c>
      <c r="N258">
        <v>0.45550000000000002</v>
      </c>
      <c r="O258">
        <v>0</v>
      </c>
      <c r="P258">
        <v>0.16869999999999999</v>
      </c>
      <c r="Q258" s="1">
        <v>59639.24</v>
      </c>
      <c r="R258">
        <v>0.2727</v>
      </c>
      <c r="S258">
        <v>0.18179999999999999</v>
      </c>
      <c r="T258">
        <v>0.54549999999999998</v>
      </c>
      <c r="U258">
        <v>6.14</v>
      </c>
      <c r="V258" s="1">
        <v>82499.64</v>
      </c>
      <c r="W258">
        <v>118.37</v>
      </c>
      <c r="X258" s="1">
        <v>169379.89</v>
      </c>
      <c r="Y258">
        <v>0.8891</v>
      </c>
      <c r="Z258">
        <v>4.5999999999999999E-2</v>
      </c>
      <c r="AA258">
        <v>6.4899999999999999E-2</v>
      </c>
      <c r="AB258">
        <v>0.1109</v>
      </c>
      <c r="AC258">
        <v>169.38</v>
      </c>
      <c r="AD258" s="1">
        <v>5187.84</v>
      </c>
      <c r="AE258">
        <v>771.02</v>
      </c>
      <c r="AF258" s="1">
        <v>165473.85</v>
      </c>
      <c r="AG258">
        <v>387</v>
      </c>
      <c r="AH258" s="1">
        <v>32449</v>
      </c>
      <c r="AI258" s="1">
        <v>49357</v>
      </c>
      <c r="AJ258">
        <v>36.049999999999997</v>
      </c>
      <c r="AK258">
        <v>30.2</v>
      </c>
      <c r="AL258">
        <v>31.31</v>
      </c>
      <c r="AM258">
        <v>5</v>
      </c>
      <c r="AN258">
        <v>0</v>
      </c>
      <c r="AO258">
        <v>1.1153999999999999</v>
      </c>
      <c r="AP258" s="1">
        <v>2467.4</v>
      </c>
      <c r="AQ258" s="1">
        <v>2450.4899999999998</v>
      </c>
      <c r="AR258" s="1">
        <v>7171.16</v>
      </c>
      <c r="AS258">
        <v>619.79</v>
      </c>
      <c r="AT258">
        <v>60.97</v>
      </c>
      <c r="AU258" s="1">
        <v>12769.86</v>
      </c>
      <c r="AV258" s="1">
        <v>7706.01</v>
      </c>
      <c r="AW258">
        <v>0.54039999999999999</v>
      </c>
      <c r="AX258" s="1">
        <v>4672.3</v>
      </c>
      <c r="AY258">
        <v>0.32769999999999999</v>
      </c>
      <c r="AZ258">
        <v>885.67</v>
      </c>
      <c r="BA258">
        <v>6.2100000000000002E-2</v>
      </c>
      <c r="BB258">
        <v>995.99</v>
      </c>
      <c r="BC258">
        <v>6.9800000000000001E-2</v>
      </c>
      <c r="BD258" s="1">
        <v>14259.97</v>
      </c>
      <c r="BE258" s="1">
        <v>4888.63</v>
      </c>
      <c r="BF258">
        <v>1.3715999999999999</v>
      </c>
      <c r="BG258">
        <v>0.50729999999999997</v>
      </c>
      <c r="BH258">
        <v>0.21540000000000001</v>
      </c>
      <c r="BI258">
        <v>0.2205</v>
      </c>
      <c r="BJ258">
        <v>3.5700000000000003E-2</v>
      </c>
      <c r="BK258">
        <v>2.1100000000000001E-2</v>
      </c>
    </row>
    <row r="259" spans="1:63" x14ac:dyDescent="0.25">
      <c r="A259" t="s">
        <v>260</v>
      </c>
      <c r="B259">
        <v>49346</v>
      </c>
      <c r="C259">
        <v>39</v>
      </c>
      <c r="D259">
        <v>15.23</v>
      </c>
      <c r="E259">
        <v>593.9</v>
      </c>
      <c r="F259">
        <v>588.45000000000005</v>
      </c>
      <c r="G259">
        <v>0</v>
      </c>
      <c r="H259">
        <v>0</v>
      </c>
      <c r="I259">
        <v>1.6999999999999999E-3</v>
      </c>
      <c r="J259">
        <v>0</v>
      </c>
      <c r="K259">
        <v>3.3999999999999998E-3</v>
      </c>
      <c r="L259">
        <v>0.99490000000000001</v>
      </c>
      <c r="M259">
        <v>0</v>
      </c>
      <c r="N259">
        <v>9.0399999999999994E-2</v>
      </c>
      <c r="O259">
        <v>0</v>
      </c>
      <c r="P259">
        <v>9.8400000000000001E-2</v>
      </c>
      <c r="Q259" s="1">
        <v>56468.62</v>
      </c>
      <c r="R259">
        <v>0.2034</v>
      </c>
      <c r="S259">
        <v>0.2203</v>
      </c>
      <c r="T259">
        <v>0.57630000000000003</v>
      </c>
      <c r="U259">
        <v>4</v>
      </c>
      <c r="V259" s="1">
        <v>84401.75</v>
      </c>
      <c r="W259">
        <v>145.47999999999999</v>
      </c>
      <c r="X259" s="1">
        <v>175113.96</v>
      </c>
      <c r="Y259">
        <v>0.80369999999999997</v>
      </c>
      <c r="Z259">
        <v>9.5600000000000004E-2</v>
      </c>
      <c r="AA259">
        <v>0.1007</v>
      </c>
      <c r="AB259">
        <v>0.1963</v>
      </c>
      <c r="AC259">
        <v>175.11</v>
      </c>
      <c r="AD259" s="1">
        <v>4070.12</v>
      </c>
      <c r="AE259">
        <v>386.1</v>
      </c>
      <c r="AF259" s="1">
        <v>176944.83</v>
      </c>
      <c r="AG259">
        <v>425</v>
      </c>
      <c r="AH259" s="1">
        <v>45399</v>
      </c>
      <c r="AI259" s="1">
        <v>84901</v>
      </c>
      <c r="AJ259">
        <v>31.7</v>
      </c>
      <c r="AK259">
        <v>22.19</v>
      </c>
      <c r="AL259">
        <v>23.21</v>
      </c>
      <c r="AM259">
        <v>4.7</v>
      </c>
      <c r="AN259" s="1">
        <v>2371.58</v>
      </c>
      <c r="AO259">
        <v>0.84499999999999997</v>
      </c>
      <c r="AP259" s="1">
        <v>1710.72</v>
      </c>
      <c r="AQ259" s="1">
        <v>1620.39</v>
      </c>
      <c r="AR259" s="1">
        <v>6717.17</v>
      </c>
      <c r="AS259">
        <v>378.91</v>
      </c>
      <c r="AT259">
        <v>409.22</v>
      </c>
      <c r="AU259" s="1">
        <v>10836.32</v>
      </c>
      <c r="AV259" s="1">
        <v>5553.72</v>
      </c>
      <c r="AW259">
        <v>0.4173</v>
      </c>
      <c r="AX259" s="1">
        <v>5720.53</v>
      </c>
      <c r="AY259">
        <v>0.42980000000000002</v>
      </c>
      <c r="AZ259" s="1">
        <v>1673.59</v>
      </c>
      <c r="BA259">
        <v>0.12570000000000001</v>
      </c>
      <c r="BB259">
        <v>361.68</v>
      </c>
      <c r="BC259">
        <v>2.7199999999999998E-2</v>
      </c>
      <c r="BD259" s="1">
        <v>13309.53</v>
      </c>
      <c r="BE259" s="1">
        <v>4763.43</v>
      </c>
      <c r="BF259">
        <v>0.91710000000000003</v>
      </c>
      <c r="BG259">
        <v>0.57640000000000002</v>
      </c>
      <c r="BH259">
        <v>0.24060000000000001</v>
      </c>
      <c r="BI259">
        <v>0.13700000000000001</v>
      </c>
      <c r="BJ259">
        <v>2.86E-2</v>
      </c>
      <c r="BK259">
        <v>1.7399999999999999E-2</v>
      </c>
    </row>
    <row r="260" spans="1:63" x14ac:dyDescent="0.25">
      <c r="A260" t="s">
        <v>261</v>
      </c>
      <c r="B260">
        <v>47191</v>
      </c>
      <c r="C260">
        <v>55</v>
      </c>
      <c r="D260">
        <v>48.33</v>
      </c>
      <c r="E260" s="1">
        <v>2657.96</v>
      </c>
      <c r="F260" s="1">
        <v>2628.83</v>
      </c>
      <c r="G260">
        <v>1.32E-2</v>
      </c>
      <c r="H260">
        <v>0</v>
      </c>
      <c r="I260">
        <v>3.5099999999999999E-2</v>
      </c>
      <c r="J260">
        <v>0</v>
      </c>
      <c r="K260">
        <v>2.9399999999999999E-2</v>
      </c>
      <c r="L260">
        <v>0.88829999999999998</v>
      </c>
      <c r="M260">
        <v>3.4000000000000002E-2</v>
      </c>
      <c r="N260">
        <v>9.8599999999999993E-2</v>
      </c>
      <c r="O260">
        <v>2.5000000000000001E-3</v>
      </c>
      <c r="P260">
        <v>9.1800000000000007E-2</v>
      </c>
      <c r="Q260" s="1">
        <v>74764.7</v>
      </c>
      <c r="R260">
        <v>0.19689999999999999</v>
      </c>
      <c r="S260">
        <v>0.1762</v>
      </c>
      <c r="T260">
        <v>0.62690000000000001</v>
      </c>
      <c r="U260">
        <v>18.29</v>
      </c>
      <c r="V260" s="1">
        <v>96768.84</v>
      </c>
      <c r="W260">
        <v>144.57</v>
      </c>
      <c r="X260" s="1">
        <v>308928.94</v>
      </c>
      <c r="Y260">
        <v>0.8629</v>
      </c>
      <c r="Z260">
        <v>0.1166</v>
      </c>
      <c r="AA260">
        <v>2.0500000000000001E-2</v>
      </c>
      <c r="AB260">
        <v>0.1371</v>
      </c>
      <c r="AC260">
        <v>308.93</v>
      </c>
      <c r="AD260" s="1">
        <v>12824.15</v>
      </c>
      <c r="AE260" s="1">
        <v>1372.18</v>
      </c>
      <c r="AF260" s="1">
        <v>309405.21999999997</v>
      </c>
      <c r="AG260">
        <v>591</v>
      </c>
      <c r="AH260" s="1">
        <v>53946</v>
      </c>
      <c r="AI260" s="1">
        <v>139697</v>
      </c>
      <c r="AJ260">
        <v>87.49</v>
      </c>
      <c r="AK260">
        <v>39.39</v>
      </c>
      <c r="AL260">
        <v>49.11</v>
      </c>
      <c r="AM260">
        <v>4.5</v>
      </c>
      <c r="AN260">
        <v>0</v>
      </c>
      <c r="AO260">
        <v>0.62490000000000001</v>
      </c>
      <c r="AP260" s="1">
        <v>1977.87</v>
      </c>
      <c r="AQ260" s="1">
        <v>2708.53</v>
      </c>
      <c r="AR260" s="1">
        <v>7635.46</v>
      </c>
      <c r="AS260">
        <v>791.26</v>
      </c>
      <c r="AT260">
        <v>626.45000000000005</v>
      </c>
      <c r="AU260" s="1">
        <v>13739.55</v>
      </c>
      <c r="AV260" s="1">
        <v>2936.16</v>
      </c>
      <c r="AW260">
        <v>0.19109999999999999</v>
      </c>
      <c r="AX260" s="1">
        <v>10850.76</v>
      </c>
      <c r="AY260">
        <v>0.70630000000000004</v>
      </c>
      <c r="AZ260" s="1">
        <v>1200.1500000000001</v>
      </c>
      <c r="BA260">
        <v>7.8100000000000003E-2</v>
      </c>
      <c r="BB260">
        <v>376.74</v>
      </c>
      <c r="BC260">
        <v>2.4500000000000001E-2</v>
      </c>
      <c r="BD260" s="1">
        <v>15363.8</v>
      </c>
      <c r="BE260" s="1">
        <v>1286.5999999999999</v>
      </c>
      <c r="BF260">
        <v>9.2600000000000002E-2</v>
      </c>
      <c r="BG260">
        <v>0.58840000000000003</v>
      </c>
      <c r="BH260">
        <v>0.2384</v>
      </c>
      <c r="BI260">
        <v>0.12740000000000001</v>
      </c>
      <c r="BJ260">
        <v>2.29E-2</v>
      </c>
      <c r="BK260">
        <v>2.3E-2</v>
      </c>
    </row>
    <row r="261" spans="1:63" x14ac:dyDescent="0.25">
      <c r="A261" t="s">
        <v>262</v>
      </c>
      <c r="B261">
        <v>44164</v>
      </c>
      <c r="C261">
        <v>22</v>
      </c>
      <c r="D261">
        <v>130.29</v>
      </c>
      <c r="E261" s="1">
        <v>2866.43</v>
      </c>
      <c r="F261" s="1">
        <v>3253.26</v>
      </c>
      <c r="G261">
        <v>2.2700000000000001E-2</v>
      </c>
      <c r="H261">
        <v>8.9999999999999998E-4</v>
      </c>
      <c r="I261">
        <v>0.13250000000000001</v>
      </c>
      <c r="J261">
        <v>1E-3</v>
      </c>
      <c r="K261">
        <v>3.4099999999999998E-2</v>
      </c>
      <c r="L261">
        <v>0.71599999999999997</v>
      </c>
      <c r="M261">
        <v>9.2799999999999994E-2</v>
      </c>
      <c r="N261">
        <v>0.42749999999999999</v>
      </c>
      <c r="O261">
        <v>3.3599999999999998E-2</v>
      </c>
      <c r="P261">
        <v>0.17380000000000001</v>
      </c>
      <c r="Q261" s="1">
        <v>76959.09</v>
      </c>
      <c r="R261">
        <v>0.1411</v>
      </c>
      <c r="S261">
        <v>0.1245</v>
      </c>
      <c r="T261">
        <v>0.73440000000000005</v>
      </c>
      <c r="U261">
        <v>18</v>
      </c>
      <c r="V261" s="1">
        <v>102288.17</v>
      </c>
      <c r="W261">
        <v>159.16</v>
      </c>
      <c r="X261" s="1">
        <v>202276.08</v>
      </c>
      <c r="Y261">
        <v>0.65069999999999995</v>
      </c>
      <c r="Z261">
        <v>0.32169999999999999</v>
      </c>
      <c r="AA261">
        <v>2.75E-2</v>
      </c>
      <c r="AB261">
        <v>0.3493</v>
      </c>
      <c r="AC261">
        <v>202.28</v>
      </c>
      <c r="AD261" s="1">
        <v>10092.540000000001</v>
      </c>
      <c r="AE261" s="1">
        <v>1011.92</v>
      </c>
      <c r="AF261" s="1">
        <v>174880.64000000001</v>
      </c>
      <c r="AG261">
        <v>419</v>
      </c>
      <c r="AH261" s="1">
        <v>28689</v>
      </c>
      <c r="AI261" s="1">
        <v>52144</v>
      </c>
      <c r="AJ261">
        <v>106.3</v>
      </c>
      <c r="AK261">
        <v>47.71</v>
      </c>
      <c r="AL261">
        <v>49.5</v>
      </c>
      <c r="AM261">
        <v>3.8</v>
      </c>
      <c r="AN261">
        <v>0</v>
      </c>
      <c r="AO261">
        <v>1.5553999999999999</v>
      </c>
      <c r="AP261" s="1">
        <v>1606.5</v>
      </c>
      <c r="AQ261" s="1">
        <v>2235.4899999999998</v>
      </c>
      <c r="AR261" s="1">
        <v>9133.49</v>
      </c>
      <c r="AS261">
        <v>941.8</v>
      </c>
      <c r="AT261">
        <v>468.25</v>
      </c>
      <c r="AU261" s="1">
        <v>14385.53</v>
      </c>
      <c r="AV261" s="1">
        <v>5158.76</v>
      </c>
      <c r="AW261">
        <v>0.31159999999999999</v>
      </c>
      <c r="AX261" s="1">
        <v>7959.88</v>
      </c>
      <c r="AY261">
        <v>0.48080000000000001</v>
      </c>
      <c r="AZ261" s="1">
        <v>2517.27</v>
      </c>
      <c r="BA261">
        <v>0.152</v>
      </c>
      <c r="BB261">
        <v>921.19</v>
      </c>
      <c r="BC261">
        <v>5.5599999999999997E-2</v>
      </c>
      <c r="BD261" s="1">
        <v>16557.099999999999</v>
      </c>
      <c r="BE261" s="1">
        <v>5393.15</v>
      </c>
      <c r="BF261">
        <v>1.1974</v>
      </c>
      <c r="BG261">
        <v>0.59670000000000001</v>
      </c>
      <c r="BH261">
        <v>0.1852</v>
      </c>
      <c r="BI261">
        <v>0.1754</v>
      </c>
      <c r="BJ261">
        <v>3.0700000000000002E-2</v>
      </c>
      <c r="BK261">
        <v>1.2E-2</v>
      </c>
    </row>
    <row r="262" spans="1:63" x14ac:dyDescent="0.25">
      <c r="A262" t="s">
        <v>263</v>
      </c>
      <c r="B262">
        <v>44172</v>
      </c>
      <c r="C262">
        <v>119</v>
      </c>
      <c r="D262">
        <v>15.32</v>
      </c>
      <c r="E262" s="1">
        <v>1823.16</v>
      </c>
      <c r="F262" s="1">
        <v>1800.73</v>
      </c>
      <c r="G262">
        <v>5.4000000000000003E-3</v>
      </c>
      <c r="H262">
        <v>0</v>
      </c>
      <c r="I262">
        <v>7.3000000000000001E-3</v>
      </c>
      <c r="J262">
        <v>2.0000000000000001E-4</v>
      </c>
      <c r="K262">
        <v>4.4299999999999999E-2</v>
      </c>
      <c r="L262">
        <v>0.91810000000000003</v>
      </c>
      <c r="M262">
        <v>2.46E-2</v>
      </c>
      <c r="N262">
        <v>0.62109999999999999</v>
      </c>
      <c r="O262">
        <v>4.3E-3</v>
      </c>
      <c r="P262">
        <v>0.18579999999999999</v>
      </c>
      <c r="Q262" s="1">
        <v>57189.49</v>
      </c>
      <c r="R262">
        <v>0.2923</v>
      </c>
      <c r="S262">
        <v>0.1462</v>
      </c>
      <c r="T262">
        <v>0.5615</v>
      </c>
      <c r="U262">
        <v>15</v>
      </c>
      <c r="V262" s="1">
        <v>72459.8</v>
      </c>
      <c r="W262">
        <v>117.85</v>
      </c>
      <c r="X262" s="1">
        <v>129005.21</v>
      </c>
      <c r="Y262">
        <v>0.73260000000000003</v>
      </c>
      <c r="Z262">
        <v>0.19370000000000001</v>
      </c>
      <c r="AA262">
        <v>7.3700000000000002E-2</v>
      </c>
      <c r="AB262">
        <v>0.26740000000000003</v>
      </c>
      <c r="AC262">
        <v>129.01</v>
      </c>
      <c r="AD262" s="1">
        <v>3220.31</v>
      </c>
      <c r="AE262">
        <v>369.44</v>
      </c>
      <c r="AF262" s="1">
        <v>125234.51</v>
      </c>
      <c r="AG262">
        <v>187</v>
      </c>
      <c r="AH262" s="1">
        <v>28879</v>
      </c>
      <c r="AI262" s="1">
        <v>44255</v>
      </c>
      <c r="AJ262">
        <v>36.200000000000003</v>
      </c>
      <c r="AK262">
        <v>23.22</v>
      </c>
      <c r="AL262">
        <v>27.26</v>
      </c>
      <c r="AM262">
        <v>3.5</v>
      </c>
      <c r="AN262" s="1">
        <v>1196.48</v>
      </c>
      <c r="AO262">
        <v>1.5975999999999999</v>
      </c>
      <c r="AP262" s="1">
        <v>1376.28</v>
      </c>
      <c r="AQ262" s="1">
        <v>2290.92</v>
      </c>
      <c r="AR262" s="1">
        <v>7707.16</v>
      </c>
      <c r="AS262">
        <v>604.99</v>
      </c>
      <c r="AT262">
        <v>227.64</v>
      </c>
      <c r="AU262" s="1">
        <v>12206.98</v>
      </c>
      <c r="AV262" s="1">
        <v>6925.09</v>
      </c>
      <c r="AW262">
        <v>0.51770000000000005</v>
      </c>
      <c r="AX262" s="1">
        <v>3896.03</v>
      </c>
      <c r="AY262">
        <v>0.2913</v>
      </c>
      <c r="AZ262" s="1">
        <v>1387.51</v>
      </c>
      <c r="BA262">
        <v>0.1037</v>
      </c>
      <c r="BB262" s="1">
        <v>1166.9000000000001</v>
      </c>
      <c r="BC262">
        <v>8.72E-2</v>
      </c>
      <c r="BD262" s="1">
        <v>13375.53</v>
      </c>
      <c r="BE262" s="1">
        <v>6389.13</v>
      </c>
      <c r="BF262">
        <v>2.9550999999999998</v>
      </c>
      <c r="BG262">
        <v>0.55300000000000005</v>
      </c>
      <c r="BH262">
        <v>0.2472</v>
      </c>
      <c r="BI262">
        <v>0.15490000000000001</v>
      </c>
      <c r="BJ262">
        <v>3.5499999999999997E-2</v>
      </c>
      <c r="BK262">
        <v>9.2999999999999992E-3</v>
      </c>
    </row>
    <row r="263" spans="1:63" x14ac:dyDescent="0.25">
      <c r="A263" t="s">
        <v>264</v>
      </c>
      <c r="B263">
        <v>44180</v>
      </c>
      <c r="C263">
        <v>22</v>
      </c>
      <c r="D263">
        <v>337.28</v>
      </c>
      <c r="E263" s="1">
        <v>7420.22</v>
      </c>
      <c r="F263" s="1">
        <v>7598.14</v>
      </c>
      <c r="G263">
        <v>1.61E-2</v>
      </c>
      <c r="H263">
        <v>1.1999999999999999E-3</v>
      </c>
      <c r="I263">
        <v>6.3500000000000001E-2</v>
      </c>
      <c r="J263">
        <v>8.9999999999999998E-4</v>
      </c>
      <c r="K263">
        <v>5.2900000000000003E-2</v>
      </c>
      <c r="L263">
        <v>0.79820000000000002</v>
      </c>
      <c r="M263">
        <v>6.7000000000000004E-2</v>
      </c>
      <c r="N263">
        <v>0.37519999999999998</v>
      </c>
      <c r="O263">
        <v>2.5399999999999999E-2</v>
      </c>
      <c r="P263">
        <v>0.14860000000000001</v>
      </c>
      <c r="Q263" s="1">
        <v>72944.05</v>
      </c>
      <c r="R263">
        <v>0.1598</v>
      </c>
      <c r="S263">
        <v>0.2059</v>
      </c>
      <c r="T263">
        <v>0.63429999999999997</v>
      </c>
      <c r="U263">
        <v>39.08</v>
      </c>
      <c r="V263" s="1">
        <v>111889.59</v>
      </c>
      <c r="W263">
        <v>189.8</v>
      </c>
      <c r="X263" s="1">
        <v>179535.76</v>
      </c>
      <c r="Y263">
        <v>0.6744</v>
      </c>
      <c r="Z263">
        <v>0.22839999999999999</v>
      </c>
      <c r="AA263">
        <v>9.7199999999999995E-2</v>
      </c>
      <c r="AB263">
        <v>0.3256</v>
      </c>
      <c r="AC263">
        <v>179.54</v>
      </c>
      <c r="AD263" s="1">
        <v>10360.86</v>
      </c>
      <c r="AE263">
        <v>978.48</v>
      </c>
      <c r="AF263" s="1">
        <v>169403.03</v>
      </c>
      <c r="AG263">
        <v>396</v>
      </c>
      <c r="AH263" s="1">
        <v>36062</v>
      </c>
      <c r="AI263" s="1">
        <v>67588</v>
      </c>
      <c r="AJ263">
        <v>82.38</v>
      </c>
      <c r="AK263">
        <v>51.37</v>
      </c>
      <c r="AL263">
        <v>65.92</v>
      </c>
      <c r="AM263">
        <v>5.8</v>
      </c>
      <c r="AN263">
        <v>0</v>
      </c>
      <c r="AO263">
        <v>0.87129999999999996</v>
      </c>
      <c r="AP263" s="1">
        <v>1761.59</v>
      </c>
      <c r="AQ263" s="1">
        <v>2181.2399999999998</v>
      </c>
      <c r="AR263" s="1">
        <v>8015.59</v>
      </c>
      <c r="AS263" s="1">
        <v>1160.01</v>
      </c>
      <c r="AT263">
        <v>599.13</v>
      </c>
      <c r="AU263" s="1">
        <v>13717.56</v>
      </c>
      <c r="AV263" s="1">
        <v>3477.26</v>
      </c>
      <c r="AW263">
        <v>0.246</v>
      </c>
      <c r="AX263" s="1">
        <v>8937.2900000000009</v>
      </c>
      <c r="AY263">
        <v>0.63239999999999996</v>
      </c>
      <c r="AZ263">
        <v>983.56</v>
      </c>
      <c r="BA263">
        <v>6.9599999999999995E-2</v>
      </c>
      <c r="BB263">
        <v>734.96</v>
      </c>
      <c r="BC263">
        <v>5.1999999999999998E-2</v>
      </c>
      <c r="BD263" s="1">
        <v>14133.07</v>
      </c>
      <c r="BE263" s="1">
        <v>1775.21</v>
      </c>
      <c r="BF263">
        <v>0.27629999999999999</v>
      </c>
      <c r="BG263">
        <v>0.60980000000000001</v>
      </c>
      <c r="BH263">
        <v>0.25390000000000001</v>
      </c>
      <c r="BI263">
        <v>0.1041</v>
      </c>
      <c r="BJ263">
        <v>1.9400000000000001E-2</v>
      </c>
      <c r="BK263">
        <v>1.2800000000000001E-2</v>
      </c>
    </row>
    <row r="264" spans="1:63" x14ac:dyDescent="0.25">
      <c r="A264" t="s">
        <v>265</v>
      </c>
      <c r="B264">
        <v>48165</v>
      </c>
      <c r="C264">
        <v>63</v>
      </c>
      <c r="D264">
        <v>23.6</v>
      </c>
      <c r="E264" s="1">
        <v>1487.01</v>
      </c>
      <c r="F264" s="1">
        <v>1450.35</v>
      </c>
      <c r="G264">
        <v>6.7999999999999996E-3</v>
      </c>
      <c r="H264">
        <v>6.9999999999999999E-4</v>
      </c>
      <c r="I264">
        <v>2.0999999999999999E-3</v>
      </c>
      <c r="J264">
        <v>3.3999999999999998E-3</v>
      </c>
      <c r="K264">
        <v>2.1499999999999998E-2</v>
      </c>
      <c r="L264">
        <v>0.94240000000000002</v>
      </c>
      <c r="M264">
        <v>2.3099999999999999E-2</v>
      </c>
      <c r="N264">
        <v>0.26429999999999998</v>
      </c>
      <c r="O264">
        <v>6.9999999999999999E-4</v>
      </c>
      <c r="P264">
        <v>0.1069</v>
      </c>
      <c r="Q264" s="1">
        <v>59008.99</v>
      </c>
      <c r="R264">
        <v>0.26879999999999998</v>
      </c>
      <c r="S264">
        <v>0.15049999999999999</v>
      </c>
      <c r="T264">
        <v>0.5806</v>
      </c>
      <c r="U264">
        <v>13</v>
      </c>
      <c r="V264" s="1">
        <v>79008.38</v>
      </c>
      <c r="W264">
        <v>109.44</v>
      </c>
      <c r="X264" s="1">
        <v>195850</v>
      </c>
      <c r="Y264">
        <v>0.85940000000000005</v>
      </c>
      <c r="Z264">
        <v>8.2799999999999999E-2</v>
      </c>
      <c r="AA264">
        <v>5.7799999999999997E-2</v>
      </c>
      <c r="AB264">
        <v>0.1406</v>
      </c>
      <c r="AC264">
        <v>195.85</v>
      </c>
      <c r="AD264" s="1">
        <v>6069.9</v>
      </c>
      <c r="AE264">
        <v>670.85</v>
      </c>
      <c r="AF264" s="1">
        <v>178525.04</v>
      </c>
      <c r="AG264">
        <v>434</v>
      </c>
      <c r="AH264" s="1">
        <v>39675</v>
      </c>
      <c r="AI264" s="1">
        <v>60162</v>
      </c>
      <c r="AJ264">
        <v>53</v>
      </c>
      <c r="AK264">
        <v>29.72</v>
      </c>
      <c r="AL264">
        <v>28.84</v>
      </c>
      <c r="AM264">
        <v>4.62</v>
      </c>
      <c r="AN264">
        <v>0</v>
      </c>
      <c r="AO264">
        <v>0.87419999999999998</v>
      </c>
      <c r="AP264" s="1">
        <v>1700.06</v>
      </c>
      <c r="AQ264" s="1">
        <v>1954.17</v>
      </c>
      <c r="AR264" s="1">
        <v>5933.22</v>
      </c>
      <c r="AS264">
        <v>559.96</v>
      </c>
      <c r="AT264">
        <v>634.51</v>
      </c>
      <c r="AU264" s="1">
        <v>10781.9</v>
      </c>
      <c r="AV264" s="1">
        <v>5005.6499999999996</v>
      </c>
      <c r="AW264">
        <v>0.41220000000000001</v>
      </c>
      <c r="AX264" s="1">
        <v>5169.42</v>
      </c>
      <c r="AY264">
        <v>0.42570000000000002</v>
      </c>
      <c r="AZ264" s="1">
        <v>1467.1</v>
      </c>
      <c r="BA264">
        <v>0.1208</v>
      </c>
      <c r="BB264">
        <v>500.47</v>
      </c>
      <c r="BC264">
        <v>4.1200000000000001E-2</v>
      </c>
      <c r="BD264" s="1">
        <v>12142.65</v>
      </c>
      <c r="BE264" s="1">
        <v>4455.7700000000004</v>
      </c>
      <c r="BF264">
        <v>0.89780000000000004</v>
      </c>
      <c r="BG264">
        <v>0.55710000000000004</v>
      </c>
      <c r="BH264">
        <v>0.1956</v>
      </c>
      <c r="BI264">
        <v>0.17480000000000001</v>
      </c>
      <c r="BJ264">
        <v>4.2200000000000001E-2</v>
      </c>
      <c r="BK264">
        <v>3.0300000000000001E-2</v>
      </c>
    </row>
    <row r="265" spans="1:63" x14ac:dyDescent="0.25">
      <c r="A265" t="s">
        <v>266</v>
      </c>
      <c r="B265">
        <v>50435</v>
      </c>
      <c r="C265">
        <v>21</v>
      </c>
      <c r="D265">
        <v>219.2</v>
      </c>
      <c r="E265" s="1">
        <v>4603.1099999999997</v>
      </c>
      <c r="F265" s="1">
        <v>4703.3500000000004</v>
      </c>
      <c r="G265">
        <v>4.7399999999999998E-2</v>
      </c>
      <c r="H265">
        <v>8.9999999999999998E-4</v>
      </c>
      <c r="I265">
        <v>2.23E-2</v>
      </c>
      <c r="J265">
        <v>5.0000000000000001E-4</v>
      </c>
      <c r="K265">
        <v>5.0999999999999997E-2</v>
      </c>
      <c r="L265">
        <v>0.83630000000000004</v>
      </c>
      <c r="M265">
        <v>4.1599999999999998E-2</v>
      </c>
      <c r="N265">
        <v>0.15229999999999999</v>
      </c>
      <c r="O265">
        <v>3.4000000000000002E-2</v>
      </c>
      <c r="P265">
        <v>0.13250000000000001</v>
      </c>
      <c r="Q265" s="1">
        <v>70829.27</v>
      </c>
      <c r="R265">
        <v>0.17</v>
      </c>
      <c r="S265">
        <v>0.19</v>
      </c>
      <c r="T265">
        <v>0.64</v>
      </c>
      <c r="U265">
        <v>25.34</v>
      </c>
      <c r="V265" s="1">
        <v>94545.07</v>
      </c>
      <c r="W265">
        <v>177.22</v>
      </c>
      <c r="X265" s="1">
        <v>200488.03</v>
      </c>
      <c r="Y265">
        <v>0.74939999999999996</v>
      </c>
      <c r="Z265">
        <v>0.22650000000000001</v>
      </c>
      <c r="AA265">
        <v>2.41E-2</v>
      </c>
      <c r="AB265">
        <v>0.25059999999999999</v>
      </c>
      <c r="AC265">
        <v>200.49</v>
      </c>
      <c r="AD265" s="1">
        <v>8378.85</v>
      </c>
      <c r="AE265">
        <v>802.27</v>
      </c>
      <c r="AF265" s="1">
        <v>184305.33</v>
      </c>
      <c r="AG265">
        <v>446</v>
      </c>
      <c r="AH265" s="1">
        <v>49741</v>
      </c>
      <c r="AI265" s="1">
        <v>89991</v>
      </c>
      <c r="AJ265">
        <v>73.23</v>
      </c>
      <c r="AK265">
        <v>40.24</v>
      </c>
      <c r="AL265">
        <v>43.59</v>
      </c>
      <c r="AM265">
        <v>5.13</v>
      </c>
      <c r="AN265">
        <v>0</v>
      </c>
      <c r="AO265">
        <v>0.68059999999999998</v>
      </c>
      <c r="AP265" s="1">
        <v>1329.53</v>
      </c>
      <c r="AQ265" s="1">
        <v>1945.22</v>
      </c>
      <c r="AR265" s="1">
        <v>6499.96</v>
      </c>
      <c r="AS265">
        <v>822.13</v>
      </c>
      <c r="AT265">
        <v>259.67</v>
      </c>
      <c r="AU265" s="1">
        <v>10856.49</v>
      </c>
      <c r="AV265" s="1">
        <v>3092.81</v>
      </c>
      <c r="AW265">
        <v>0.26029999999999998</v>
      </c>
      <c r="AX265" s="1">
        <v>6778.35</v>
      </c>
      <c r="AY265">
        <v>0.5706</v>
      </c>
      <c r="AZ265" s="1">
        <v>1599.6</v>
      </c>
      <c r="BA265">
        <v>0.1346</v>
      </c>
      <c r="BB265">
        <v>409.61</v>
      </c>
      <c r="BC265">
        <v>3.4500000000000003E-2</v>
      </c>
      <c r="BD265" s="1">
        <v>11880.38</v>
      </c>
      <c r="BE265" s="1">
        <v>2044.89</v>
      </c>
      <c r="BF265">
        <v>0.28449999999999998</v>
      </c>
      <c r="BG265">
        <v>0.55100000000000005</v>
      </c>
      <c r="BH265">
        <v>0.20860000000000001</v>
      </c>
      <c r="BI265">
        <v>0.20430000000000001</v>
      </c>
      <c r="BJ265">
        <v>2.6100000000000002E-2</v>
      </c>
      <c r="BK265">
        <v>9.9000000000000008E-3</v>
      </c>
    </row>
    <row r="266" spans="1:63" x14ac:dyDescent="0.25">
      <c r="A266" t="s">
        <v>267</v>
      </c>
      <c r="B266">
        <v>47878</v>
      </c>
      <c r="C266">
        <v>25</v>
      </c>
      <c r="D266">
        <v>47.9</v>
      </c>
      <c r="E266" s="1">
        <v>1197.43</v>
      </c>
      <c r="F266" s="1">
        <v>1185.3699999999999</v>
      </c>
      <c r="G266">
        <v>9.2999999999999992E-3</v>
      </c>
      <c r="H266">
        <v>1.6999999999999999E-3</v>
      </c>
      <c r="I266">
        <v>2.8999999999999998E-3</v>
      </c>
      <c r="J266">
        <v>0</v>
      </c>
      <c r="K266">
        <v>1.37E-2</v>
      </c>
      <c r="L266">
        <v>0.95789999999999997</v>
      </c>
      <c r="M266">
        <v>1.4500000000000001E-2</v>
      </c>
      <c r="N266">
        <v>0.1042</v>
      </c>
      <c r="O266">
        <v>2.5000000000000001E-3</v>
      </c>
      <c r="P266">
        <v>0.1206</v>
      </c>
      <c r="Q266" s="1">
        <v>79430.97</v>
      </c>
      <c r="R266">
        <v>0.125</v>
      </c>
      <c r="S266">
        <v>0.16669999999999999</v>
      </c>
      <c r="T266">
        <v>0.70830000000000004</v>
      </c>
      <c r="U266">
        <v>12.37</v>
      </c>
      <c r="V266" s="1">
        <v>79313.929999999993</v>
      </c>
      <c r="W266">
        <v>96.17</v>
      </c>
      <c r="X266" s="1">
        <v>296743.36</v>
      </c>
      <c r="Y266">
        <v>0.90839999999999999</v>
      </c>
      <c r="Z266">
        <v>5.5100000000000003E-2</v>
      </c>
      <c r="AA266">
        <v>3.6400000000000002E-2</v>
      </c>
      <c r="AB266">
        <v>9.1600000000000001E-2</v>
      </c>
      <c r="AC266">
        <v>296.74</v>
      </c>
      <c r="AD266" s="1">
        <v>11718.64</v>
      </c>
      <c r="AE266" s="1">
        <v>1441.04</v>
      </c>
      <c r="AF266" s="1">
        <v>281269.32</v>
      </c>
      <c r="AG266">
        <v>579</v>
      </c>
      <c r="AH266" s="1">
        <v>46644</v>
      </c>
      <c r="AI266" s="1">
        <v>126887</v>
      </c>
      <c r="AJ266">
        <v>73.430000000000007</v>
      </c>
      <c r="AK266">
        <v>38.22</v>
      </c>
      <c r="AL266">
        <v>38.07</v>
      </c>
      <c r="AM266">
        <v>4.8</v>
      </c>
      <c r="AN266">
        <v>0</v>
      </c>
      <c r="AO266">
        <v>0.82499999999999996</v>
      </c>
      <c r="AP266" s="1">
        <v>1868.39</v>
      </c>
      <c r="AQ266" s="1">
        <v>2040.65</v>
      </c>
      <c r="AR266" s="1">
        <v>7002.65</v>
      </c>
      <c r="AS266">
        <v>850.15</v>
      </c>
      <c r="AT266">
        <v>297</v>
      </c>
      <c r="AU266" s="1">
        <v>12058.8</v>
      </c>
      <c r="AV266" s="1">
        <v>2020.29</v>
      </c>
      <c r="AW266">
        <v>0.14749999999999999</v>
      </c>
      <c r="AX266" s="1">
        <v>10357.629999999999</v>
      </c>
      <c r="AY266">
        <v>0.75609999999999999</v>
      </c>
      <c r="AZ266">
        <v>886.1</v>
      </c>
      <c r="BA266">
        <v>6.4699999999999994E-2</v>
      </c>
      <c r="BB266">
        <v>433.99</v>
      </c>
      <c r="BC266">
        <v>3.1699999999999999E-2</v>
      </c>
      <c r="BD266" s="1">
        <v>13698.01</v>
      </c>
      <c r="BE266">
        <v>635</v>
      </c>
      <c r="BF266">
        <v>5.5100000000000003E-2</v>
      </c>
      <c r="BG266">
        <v>0.61309999999999998</v>
      </c>
      <c r="BH266">
        <v>0.23069999999999999</v>
      </c>
      <c r="BI266">
        <v>0.1114</v>
      </c>
      <c r="BJ266">
        <v>2.3599999999999999E-2</v>
      </c>
      <c r="BK266">
        <v>2.1100000000000001E-2</v>
      </c>
    </row>
    <row r="267" spans="1:63" x14ac:dyDescent="0.25">
      <c r="A267" t="s">
        <v>268</v>
      </c>
      <c r="B267">
        <v>50245</v>
      </c>
      <c r="C267">
        <v>36</v>
      </c>
      <c r="D267">
        <v>28.91</v>
      </c>
      <c r="E267" s="1">
        <v>1040.5999999999999</v>
      </c>
      <c r="F267" s="1">
        <v>1078.77</v>
      </c>
      <c r="G267">
        <v>3.3E-3</v>
      </c>
      <c r="H267">
        <v>8.9999999999999998E-4</v>
      </c>
      <c r="I267">
        <v>4.48E-2</v>
      </c>
      <c r="J267">
        <v>1.9E-3</v>
      </c>
      <c r="K267">
        <v>1.3899999999999999E-2</v>
      </c>
      <c r="L267">
        <v>0.87229999999999996</v>
      </c>
      <c r="M267">
        <v>6.2799999999999995E-2</v>
      </c>
      <c r="N267">
        <v>0.53800000000000003</v>
      </c>
      <c r="O267">
        <v>0</v>
      </c>
      <c r="P267">
        <v>0.1517</v>
      </c>
      <c r="Q267" s="1">
        <v>60377.26</v>
      </c>
      <c r="R267">
        <v>0.1895</v>
      </c>
      <c r="S267">
        <v>0.2</v>
      </c>
      <c r="T267">
        <v>0.61050000000000004</v>
      </c>
      <c r="U267">
        <v>8.19</v>
      </c>
      <c r="V267" s="1">
        <v>83962.45</v>
      </c>
      <c r="W267">
        <v>123.47</v>
      </c>
      <c r="X267" s="1">
        <v>108301.01</v>
      </c>
      <c r="Y267">
        <v>0.73839999999999995</v>
      </c>
      <c r="Z267">
        <v>0.14760000000000001</v>
      </c>
      <c r="AA267">
        <v>0.114</v>
      </c>
      <c r="AB267">
        <v>0.2616</v>
      </c>
      <c r="AC267">
        <v>108.3</v>
      </c>
      <c r="AD267" s="1">
        <v>3173.24</v>
      </c>
      <c r="AE267">
        <v>447.75</v>
      </c>
      <c r="AF267" s="1">
        <v>89897.27</v>
      </c>
      <c r="AG267">
        <v>74</v>
      </c>
      <c r="AH267" s="1">
        <v>28545</v>
      </c>
      <c r="AI267" s="1">
        <v>41300</v>
      </c>
      <c r="AJ267">
        <v>49.7</v>
      </c>
      <c r="AK267">
        <v>24.45</v>
      </c>
      <c r="AL267">
        <v>37.82</v>
      </c>
      <c r="AM267">
        <v>4.8</v>
      </c>
      <c r="AN267">
        <v>0</v>
      </c>
      <c r="AO267">
        <v>0.73060000000000003</v>
      </c>
      <c r="AP267" s="1">
        <v>1517.71</v>
      </c>
      <c r="AQ267" s="1">
        <v>2185.63</v>
      </c>
      <c r="AR267" s="1">
        <v>7805.97</v>
      </c>
      <c r="AS267">
        <v>617.77</v>
      </c>
      <c r="AT267">
        <v>213.41</v>
      </c>
      <c r="AU267" s="1">
        <v>12340.47</v>
      </c>
      <c r="AV267" s="1">
        <v>7707.65</v>
      </c>
      <c r="AW267">
        <v>0.58799999999999997</v>
      </c>
      <c r="AX267" s="1">
        <v>2508.6999999999998</v>
      </c>
      <c r="AY267">
        <v>0.19139999999999999</v>
      </c>
      <c r="AZ267" s="1">
        <v>1770.33</v>
      </c>
      <c r="BA267">
        <v>0.1351</v>
      </c>
      <c r="BB267" s="1">
        <v>1121.21</v>
      </c>
      <c r="BC267">
        <v>8.5500000000000007E-2</v>
      </c>
      <c r="BD267" s="1">
        <v>13107.89</v>
      </c>
      <c r="BE267" s="1">
        <v>7072.78</v>
      </c>
      <c r="BF267">
        <v>3.0710999999999999</v>
      </c>
      <c r="BG267">
        <v>0.53990000000000005</v>
      </c>
      <c r="BH267">
        <v>0.2104</v>
      </c>
      <c r="BI267">
        <v>0.13600000000000001</v>
      </c>
      <c r="BJ267">
        <v>2.12E-2</v>
      </c>
      <c r="BK267">
        <v>9.2399999999999996E-2</v>
      </c>
    </row>
    <row r="268" spans="1:63" x14ac:dyDescent="0.25">
      <c r="A268" t="s">
        <v>269</v>
      </c>
      <c r="B268">
        <v>49866</v>
      </c>
      <c r="C268">
        <v>27</v>
      </c>
      <c r="D268">
        <v>129.22</v>
      </c>
      <c r="E268" s="1">
        <v>3488.82</v>
      </c>
      <c r="F268" s="1">
        <v>3337.22</v>
      </c>
      <c r="G268">
        <v>3.3E-3</v>
      </c>
      <c r="H268">
        <v>0</v>
      </c>
      <c r="I268">
        <v>2.3999999999999998E-3</v>
      </c>
      <c r="J268">
        <v>5.9999999999999995E-4</v>
      </c>
      <c r="K268">
        <v>1.95E-2</v>
      </c>
      <c r="L268">
        <v>0.94510000000000005</v>
      </c>
      <c r="M268">
        <v>2.9100000000000001E-2</v>
      </c>
      <c r="N268">
        <v>0.14280000000000001</v>
      </c>
      <c r="O268">
        <v>7.4999999999999997E-3</v>
      </c>
      <c r="P268">
        <v>9.9000000000000005E-2</v>
      </c>
      <c r="Q268" s="1">
        <v>62533.97</v>
      </c>
      <c r="R268">
        <v>0.28649999999999998</v>
      </c>
      <c r="S268">
        <v>0.27079999999999999</v>
      </c>
      <c r="T268">
        <v>0.44269999999999998</v>
      </c>
      <c r="U268">
        <v>18.05</v>
      </c>
      <c r="V268" s="1">
        <v>92701.28</v>
      </c>
      <c r="W268">
        <v>193.23</v>
      </c>
      <c r="X268" s="1">
        <v>146739.75</v>
      </c>
      <c r="Y268">
        <v>0.86450000000000005</v>
      </c>
      <c r="Z268">
        <v>0.12039999999999999</v>
      </c>
      <c r="AA268">
        <v>1.5100000000000001E-2</v>
      </c>
      <c r="AB268">
        <v>0.13550000000000001</v>
      </c>
      <c r="AC268">
        <v>146.74</v>
      </c>
      <c r="AD268" s="1">
        <v>4664.3900000000003</v>
      </c>
      <c r="AE268">
        <v>673.51</v>
      </c>
      <c r="AF268" s="1">
        <v>126949.19</v>
      </c>
      <c r="AG268">
        <v>195</v>
      </c>
      <c r="AH268" s="1">
        <v>38901</v>
      </c>
      <c r="AI268" s="1">
        <v>70027</v>
      </c>
      <c r="AJ268">
        <v>67.099999999999994</v>
      </c>
      <c r="AK268">
        <v>30.54</v>
      </c>
      <c r="AL268">
        <v>36.29</v>
      </c>
      <c r="AM268">
        <v>5.8</v>
      </c>
      <c r="AN268">
        <v>0</v>
      </c>
      <c r="AO268">
        <v>0.7389</v>
      </c>
      <c r="AP268" s="1">
        <v>1155.3599999999999</v>
      </c>
      <c r="AQ268" s="1">
        <v>1896.85</v>
      </c>
      <c r="AR268" s="1">
        <v>6153.95</v>
      </c>
      <c r="AS268">
        <v>579.03</v>
      </c>
      <c r="AT268">
        <v>414.69</v>
      </c>
      <c r="AU268" s="1">
        <v>10199.89</v>
      </c>
      <c r="AV268" s="1">
        <v>5870</v>
      </c>
      <c r="AW268">
        <v>0.52729999999999999</v>
      </c>
      <c r="AX268" s="1">
        <v>4200</v>
      </c>
      <c r="AY268">
        <v>0.37730000000000002</v>
      </c>
      <c r="AZ268">
        <v>650.84</v>
      </c>
      <c r="BA268">
        <v>5.8500000000000003E-2</v>
      </c>
      <c r="BB268">
        <v>410.5</v>
      </c>
      <c r="BC268">
        <v>3.6900000000000002E-2</v>
      </c>
      <c r="BD268" s="1">
        <v>11131.34</v>
      </c>
      <c r="BE268" s="1">
        <v>4439.68</v>
      </c>
      <c r="BF268">
        <v>1.0429999999999999</v>
      </c>
      <c r="BG268">
        <v>0.59509999999999996</v>
      </c>
      <c r="BH268">
        <v>0.22750000000000001</v>
      </c>
      <c r="BI268">
        <v>0.13619999999999999</v>
      </c>
      <c r="BJ268">
        <v>3.0300000000000001E-2</v>
      </c>
      <c r="BK268">
        <v>1.0999999999999999E-2</v>
      </c>
    </row>
    <row r="269" spans="1:63" x14ac:dyDescent="0.25">
      <c r="A269" t="s">
        <v>270</v>
      </c>
      <c r="B269">
        <v>50690</v>
      </c>
      <c r="C269">
        <v>37</v>
      </c>
      <c r="D269">
        <v>43.99</v>
      </c>
      <c r="E269" s="1">
        <v>1627.8</v>
      </c>
      <c r="F269" s="1">
        <v>1598.89</v>
      </c>
      <c r="G269">
        <v>4.4999999999999997E-3</v>
      </c>
      <c r="H269">
        <v>1.9E-3</v>
      </c>
      <c r="I269">
        <v>2.4299999999999999E-2</v>
      </c>
      <c r="J269">
        <v>2.9999999999999997E-4</v>
      </c>
      <c r="K269">
        <v>9.3899999999999997E-2</v>
      </c>
      <c r="L269">
        <v>0.84430000000000005</v>
      </c>
      <c r="M269">
        <v>3.0800000000000001E-2</v>
      </c>
      <c r="N269">
        <v>0.3281</v>
      </c>
      <c r="O269">
        <v>4.8999999999999998E-3</v>
      </c>
      <c r="P269">
        <v>0.1084</v>
      </c>
      <c r="Q269" s="1">
        <v>59024.37</v>
      </c>
      <c r="R269">
        <v>0.1028</v>
      </c>
      <c r="S269">
        <v>0.3271</v>
      </c>
      <c r="T269">
        <v>0.57010000000000005</v>
      </c>
      <c r="U269">
        <v>11.5</v>
      </c>
      <c r="V269" s="1">
        <v>79775.570000000007</v>
      </c>
      <c r="W269">
        <v>135.65</v>
      </c>
      <c r="X269" s="1">
        <v>156869.14000000001</v>
      </c>
      <c r="Y269">
        <v>0.67830000000000001</v>
      </c>
      <c r="Z269">
        <v>0.22370000000000001</v>
      </c>
      <c r="AA269">
        <v>9.8000000000000004E-2</v>
      </c>
      <c r="AB269">
        <v>0.32169999999999999</v>
      </c>
      <c r="AC269">
        <v>156.87</v>
      </c>
      <c r="AD269" s="1">
        <v>5996.67</v>
      </c>
      <c r="AE269">
        <v>624.08000000000004</v>
      </c>
      <c r="AF269" s="1">
        <v>151151.41</v>
      </c>
      <c r="AG269">
        <v>316</v>
      </c>
      <c r="AH269" s="1">
        <v>36464</v>
      </c>
      <c r="AI269" s="1">
        <v>54246</v>
      </c>
      <c r="AJ269">
        <v>59.64</v>
      </c>
      <c r="AK269">
        <v>34.159999999999997</v>
      </c>
      <c r="AL269">
        <v>41.17</v>
      </c>
      <c r="AM269">
        <v>4.7</v>
      </c>
      <c r="AN269">
        <v>0</v>
      </c>
      <c r="AO269">
        <v>0.78779999999999994</v>
      </c>
      <c r="AP269" s="1">
        <v>1241.42</v>
      </c>
      <c r="AQ269" s="1">
        <v>2120.2199999999998</v>
      </c>
      <c r="AR269" s="1">
        <v>6138.04</v>
      </c>
      <c r="AS269">
        <v>350.56</v>
      </c>
      <c r="AT269">
        <v>330.56</v>
      </c>
      <c r="AU269" s="1">
        <v>10180.780000000001</v>
      </c>
      <c r="AV269" s="1">
        <v>4570.3</v>
      </c>
      <c r="AW269">
        <v>0.38129999999999997</v>
      </c>
      <c r="AX269" s="1">
        <v>5289.33</v>
      </c>
      <c r="AY269">
        <v>0.44130000000000003</v>
      </c>
      <c r="AZ269" s="1">
        <v>1535.16</v>
      </c>
      <c r="BA269">
        <v>0.12809999999999999</v>
      </c>
      <c r="BB269">
        <v>590.91999999999996</v>
      </c>
      <c r="BC269">
        <v>4.9299999999999997E-2</v>
      </c>
      <c r="BD269" s="1">
        <v>11985.72</v>
      </c>
      <c r="BE269" s="1">
        <v>3075.91</v>
      </c>
      <c r="BF269">
        <v>0.76200000000000001</v>
      </c>
      <c r="BG269">
        <v>0.51590000000000003</v>
      </c>
      <c r="BH269">
        <v>0.2218</v>
      </c>
      <c r="BI269">
        <v>0.218</v>
      </c>
      <c r="BJ269">
        <v>3.4099999999999998E-2</v>
      </c>
      <c r="BK269">
        <v>1.0200000000000001E-2</v>
      </c>
    </row>
    <row r="270" spans="1:63" x14ac:dyDescent="0.25">
      <c r="A270" t="s">
        <v>271</v>
      </c>
      <c r="B270">
        <v>50187</v>
      </c>
      <c r="C270">
        <v>28</v>
      </c>
      <c r="D270">
        <v>62.45</v>
      </c>
      <c r="E270" s="1">
        <v>1748.46</v>
      </c>
      <c r="F270" s="1">
        <v>1622.51</v>
      </c>
      <c r="G270">
        <v>1.32E-2</v>
      </c>
      <c r="H270">
        <v>5.9999999999999995E-4</v>
      </c>
      <c r="I270">
        <v>8.8000000000000005E-3</v>
      </c>
      <c r="J270">
        <v>1.1999999999999999E-3</v>
      </c>
      <c r="K270">
        <v>1.6E-2</v>
      </c>
      <c r="L270">
        <v>0.92810000000000004</v>
      </c>
      <c r="M270">
        <v>3.2099999999999997E-2</v>
      </c>
      <c r="N270">
        <v>0.28299999999999997</v>
      </c>
      <c r="O270">
        <v>5.5999999999999999E-3</v>
      </c>
      <c r="P270">
        <v>0.1113</v>
      </c>
      <c r="Q270" s="1">
        <v>56997.120000000003</v>
      </c>
      <c r="R270">
        <v>0.30359999999999998</v>
      </c>
      <c r="S270">
        <v>0.13389999999999999</v>
      </c>
      <c r="T270">
        <v>0.5625</v>
      </c>
      <c r="U270">
        <v>8.2200000000000006</v>
      </c>
      <c r="V270" s="1">
        <v>90498.48</v>
      </c>
      <c r="W270">
        <v>204.67</v>
      </c>
      <c r="X270" s="1">
        <v>159240.62</v>
      </c>
      <c r="Y270">
        <v>0.76280000000000003</v>
      </c>
      <c r="Z270">
        <v>0.20019999999999999</v>
      </c>
      <c r="AA270">
        <v>3.6999999999999998E-2</v>
      </c>
      <c r="AB270">
        <v>0.23719999999999999</v>
      </c>
      <c r="AC270">
        <v>159.24</v>
      </c>
      <c r="AD270" s="1">
        <v>5280.19</v>
      </c>
      <c r="AE270">
        <v>668.08</v>
      </c>
      <c r="AF270" s="1">
        <v>156807.01</v>
      </c>
      <c r="AG270">
        <v>353</v>
      </c>
      <c r="AH270" s="1">
        <v>35179</v>
      </c>
      <c r="AI270" s="1">
        <v>57647</v>
      </c>
      <c r="AJ270">
        <v>46.05</v>
      </c>
      <c r="AK270">
        <v>32.47</v>
      </c>
      <c r="AL270">
        <v>33.409999999999997</v>
      </c>
      <c r="AM270">
        <v>5.3</v>
      </c>
      <c r="AN270">
        <v>0</v>
      </c>
      <c r="AO270">
        <v>0.78469999999999995</v>
      </c>
      <c r="AP270" s="1">
        <v>1617.06</v>
      </c>
      <c r="AQ270" s="1">
        <v>1896.02</v>
      </c>
      <c r="AR270" s="1">
        <v>5740.18</v>
      </c>
      <c r="AS270">
        <v>498.66</v>
      </c>
      <c r="AT270">
        <v>263.08999999999997</v>
      </c>
      <c r="AU270" s="1">
        <v>10015.030000000001</v>
      </c>
      <c r="AV270" s="1">
        <v>4768.25</v>
      </c>
      <c r="AW270">
        <v>0.43490000000000001</v>
      </c>
      <c r="AX270" s="1">
        <v>4708.71</v>
      </c>
      <c r="AY270">
        <v>0.42949999999999999</v>
      </c>
      <c r="AZ270">
        <v>852.76</v>
      </c>
      <c r="BA270">
        <v>7.7799999999999994E-2</v>
      </c>
      <c r="BB270">
        <v>633.63</v>
      </c>
      <c r="BC270">
        <v>5.7799999999999997E-2</v>
      </c>
      <c r="BD270" s="1">
        <v>10963.34</v>
      </c>
      <c r="BE270" s="1">
        <v>3275.72</v>
      </c>
      <c r="BF270">
        <v>0.73309999999999997</v>
      </c>
      <c r="BG270">
        <v>0.54730000000000001</v>
      </c>
      <c r="BH270">
        <v>0.23760000000000001</v>
      </c>
      <c r="BI270">
        <v>0.16470000000000001</v>
      </c>
      <c r="BJ270">
        <v>3.9699999999999999E-2</v>
      </c>
      <c r="BK270">
        <v>1.0699999999999999E-2</v>
      </c>
    </row>
    <row r="271" spans="1:63" x14ac:dyDescent="0.25">
      <c r="A271" t="s">
        <v>272</v>
      </c>
      <c r="B271">
        <v>44198</v>
      </c>
      <c r="C271">
        <v>6</v>
      </c>
      <c r="D271">
        <v>822.6</v>
      </c>
      <c r="E271" s="1">
        <v>4935.6099999999997</v>
      </c>
      <c r="F271" s="1">
        <v>4853.72</v>
      </c>
      <c r="G271">
        <v>4.9000000000000002E-2</v>
      </c>
      <c r="H271">
        <v>4.0000000000000002E-4</v>
      </c>
      <c r="I271">
        <v>7.4499999999999997E-2</v>
      </c>
      <c r="J271">
        <v>5.9999999999999995E-4</v>
      </c>
      <c r="K271">
        <v>7.6600000000000001E-2</v>
      </c>
      <c r="L271">
        <v>0.72330000000000005</v>
      </c>
      <c r="M271">
        <v>7.5600000000000001E-2</v>
      </c>
      <c r="N271">
        <v>0.41</v>
      </c>
      <c r="O271">
        <v>6.0400000000000002E-2</v>
      </c>
      <c r="P271">
        <v>0.158</v>
      </c>
      <c r="Q271" s="1">
        <v>79054.820000000007</v>
      </c>
      <c r="R271">
        <v>9.5100000000000004E-2</v>
      </c>
      <c r="S271">
        <v>0.19600000000000001</v>
      </c>
      <c r="T271">
        <v>0.70889999999999997</v>
      </c>
      <c r="U271">
        <v>41</v>
      </c>
      <c r="V271" s="1">
        <v>105087.39</v>
      </c>
      <c r="W271">
        <v>120.38</v>
      </c>
      <c r="X271" s="1">
        <v>221464.17</v>
      </c>
      <c r="Y271">
        <v>0.81399999999999995</v>
      </c>
      <c r="Z271">
        <v>0.16880000000000001</v>
      </c>
      <c r="AA271">
        <v>1.72E-2</v>
      </c>
      <c r="AB271">
        <v>0.186</v>
      </c>
      <c r="AC271">
        <v>221.46</v>
      </c>
      <c r="AD271" s="1">
        <v>10172.94</v>
      </c>
      <c r="AE271" s="1">
        <v>1260.18</v>
      </c>
      <c r="AF271" s="1">
        <v>177939.64</v>
      </c>
      <c r="AG271">
        <v>431</v>
      </c>
      <c r="AH271" s="1">
        <v>38342</v>
      </c>
      <c r="AI271" s="1">
        <v>59807</v>
      </c>
      <c r="AJ271">
        <v>108.73</v>
      </c>
      <c r="AK271">
        <v>41.45</v>
      </c>
      <c r="AL271">
        <v>61.18</v>
      </c>
      <c r="AM271">
        <v>5.03</v>
      </c>
      <c r="AN271">
        <v>0</v>
      </c>
      <c r="AO271">
        <v>0.87439999999999996</v>
      </c>
      <c r="AP271" s="1">
        <v>1622.3</v>
      </c>
      <c r="AQ271" s="1">
        <v>1808.82</v>
      </c>
      <c r="AR271" s="1">
        <v>9709.02</v>
      </c>
      <c r="AS271">
        <v>774.13</v>
      </c>
      <c r="AT271">
        <v>626.45000000000005</v>
      </c>
      <c r="AU271" s="1">
        <v>14540.72</v>
      </c>
      <c r="AV271" s="1">
        <v>4831.62</v>
      </c>
      <c r="AW271">
        <v>0.30080000000000001</v>
      </c>
      <c r="AX271" s="1">
        <v>9100.7099999999991</v>
      </c>
      <c r="AY271">
        <v>0.56659999999999999</v>
      </c>
      <c r="AZ271" s="1">
        <v>1732.24</v>
      </c>
      <c r="BA271">
        <v>0.10780000000000001</v>
      </c>
      <c r="BB271">
        <v>398.53</v>
      </c>
      <c r="BC271">
        <v>2.4799999999999999E-2</v>
      </c>
      <c r="BD271" s="1">
        <v>16063.09</v>
      </c>
      <c r="BE271" s="1">
        <v>3218.29</v>
      </c>
      <c r="BF271">
        <v>0.4345</v>
      </c>
      <c r="BG271">
        <v>0.58730000000000004</v>
      </c>
      <c r="BH271">
        <v>0.21779999999999999</v>
      </c>
      <c r="BI271">
        <v>0.14380000000000001</v>
      </c>
      <c r="BJ271">
        <v>3.56E-2</v>
      </c>
      <c r="BK271">
        <v>1.5599999999999999E-2</v>
      </c>
    </row>
    <row r="272" spans="1:63" x14ac:dyDescent="0.25">
      <c r="A272" t="s">
        <v>273</v>
      </c>
      <c r="B272">
        <v>47993</v>
      </c>
      <c r="C272">
        <v>85</v>
      </c>
      <c r="D272">
        <v>22.43</v>
      </c>
      <c r="E272" s="1">
        <v>1906.83</v>
      </c>
      <c r="F272" s="1">
        <v>1798.26</v>
      </c>
      <c r="G272">
        <v>3.8999999999999998E-3</v>
      </c>
      <c r="H272">
        <v>0</v>
      </c>
      <c r="I272">
        <v>5.4999999999999997E-3</v>
      </c>
      <c r="J272">
        <v>4.3E-3</v>
      </c>
      <c r="K272">
        <v>2.58E-2</v>
      </c>
      <c r="L272">
        <v>0.92600000000000005</v>
      </c>
      <c r="M272">
        <v>3.44E-2</v>
      </c>
      <c r="N272">
        <v>0.47449999999999998</v>
      </c>
      <c r="O272">
        <v>2.3999999999999998E-3</v>
      </c>
      <c r="P272">
        <v>0.1842</v>
      </c>
      <c r="Q272" s="1">
        <v>60827.78</v>
      </c>
      <c r="R272">
        <v>0.15379999999999999</v>
      </c>
      <c r="S272">
        <v>0.1923</v>
      </c>
      <c r="T272">
        <v>0.65380000000000005</v>
      </c>
      <c r="U272">
        <v>16.5</v>
      </c>
      <c r="V272" s="1">
        <v>84936.88</v>
      </c>
      <c r="W272">
        <v>112.03</v>
      </c>
      <c r="X272" s="1">
        <v>245069.44</v>
      </c>
      <c r="Y272">
        <v>0.69110000000000005</v>
      </c>
      <c r="Z272">
        <v>0.24060000000000001</v>
      </c>
      <c r="AA272">
        <v>6.8199999999999997E-2</v>
      </c>
      <c r="AB272">
        <v>0.30890000000000001</v>
      </c>
      <c r="AC272">
        <v>245.07</v>
      </c>
      <c r="AD272" s="1">
        <v>8870.66</v>
      </c>
      <c r="AE272">
        <v>831.1</v>
      </c>
      <c r="AF272" s="1">
        <v>227668.07</v>
      </c>
      <c r="AG272">
        <v>530</v>
      </c>
      <c r="AH272" s="1">
        <v>35021</v>
      </c>
      <c r="AI272" s="1">
        <v>59610</v>
      </c>
      <c r="AJ272">
        <v>53.4</v>
      </c>
      <c r="AK272">
        <v>34.68</v>
      </c>
      <c r="AL272">
        <v>35.68</v>
      </c>
      <c r="AM272">
        <v>4.5999999999999996</v>
      </c>
      <c r="AN272">
        <v>0</v>
      </c>
      <c r="AO272">
        <v>1.2242</v>
      </c>
      <c r="AP272" s="1">
        <v>1703.71</v>
      </c>
      <c r="AQ272" s="1">
        <v>2581.12</v>
      </c>
      <c r="AR272" s="1">
        <v>7286.02</v>
      </c>
      <c r="AS272">
        <v>881.94</v>
      </c>
      <c r="AT272">
        <v>484.01</v>
      </c>
      <c r="AU272" s="1">
        <v>12936.81</v>
      </c>
      <c r="AV272" s="1">
        <v>4367.09</v>
      </c>
      <c r="AW272">
        <v>0.30930000000000002</v>
      </c>
      <c r="AX272" s="1">
        <v>7702.75</v>
      </c>
      <c r="AY272">
        <v>0.54559999999999997</v>
      </c>
      <c r="AZ272" s="1">
        <v>1218.8699999999999</v>
      </c>
      <c r="BA272">
        <v>8.6300000000000002E-2</v>
      </c>
      <c r="BB272">
        <v>829.7</v>
      </c>
      <c r="BC272">
        <v>5.8799999999999998E-2</v>
      </c>
      <c r="BD272" s="1">
        <v>14118.41</v>
      </c>
      <c r="BE272" s="1">
        <v>2220.3000000000002</v>
      </c>
      <c r="BF272">
        <v>0.47539999999999999</v>
      </c>
      <c r="BG272">
        <v>0.54890000000000005</v>
      </c>
      <c r="BH272">
        <v>0.21829999999999999</v>
      </c>
      <c r="BI272">
        <v>0.16089999999999999</v>
      </c>
      <c r="BJ272">
        <v>3.5999999999999997E-2</v>
      </c>
      <c r="BK272">
        <v>3.5900000000000001E-2</v>
      </c>
    </row>
    <row r="273" spans="1:63" x14ac:dyDescent="0.25">
      <c r="A273" t="s">
        <v>274</v>
      </c>
      <c r="B273">
        <v>46110</v>
      </c>
      <c r="C273">
        <v>63</v>
      </c>
      <c r="D273">
        <v>264.37</v>
      </c>
      <c r="E273" s="1">
        <v>16655.11</v>
      </c>
      <c r="F273" s="1">
        <v>15602.85</v>
      </c>
      <c r="G273">
        <v>7.3200000000000001E-2</v>
      </c>
      <c r="H273">
        <v>1.1000000000000001E-3</v>
      </c>
      <c r="I273">
        <v>0.1171</v>
      </c>
      <c r="J273">
        <v>6.9999999999999999E-4</v>
      </c>
      <c r="K273">
        <v>8.6099999999999996E-2</v>
      </c>
      <c r="L273">
        <v>0.66769999999999996</v>
      </c>
      <c r="M273">
        <v>5.4100000000000002E-2</v>
      </c>
      <c r="N273">
        <v>0.19939999999999999</v>
      </c>
      <c r="O273">
        <v>6.2600000000000003E-2</v>
      </c>
      <c r="P273">
        <v>0.1041</v>
      </c>
      <c r="Q273" s="1">
        <v>72120.649999999994</v>
      </c>
      <c r="R273">
        <v>0.12959999999999999</v>
      </c>
      <c r="S273">
        <v>0.22370000000000001</v>
      </c>
      <c r="T273">
        <v>0.64670000000000005</v>
      </c>
      <c r="U273">
        <v>92.26</v>
      </c>
      <c r="V273" s="1">
        <v>93838.04</v>
      </c>
      <c r="W273">
        <v>173.51</v>
      </c>
      <c r="X273" s="1">
        <v>182965.98</v>
      </c>
      <c r="Y273">
        <v>0.7681</v>
      </c>
      <c r="Z273">
        <v>0.19600000000000001</v>
      </c>
      <c r="AA273">
        <v>3.5900000000000001E-2</v>
      </c>
      <c r="AB273">
        <v>0.2319</v>
      </c>
      <c r="AC273">
        <v>182.97</v>
      </c>
      <c r="AD273" s="1">
        <v>6895.25</v>
      </c>
      <c r="AE273">
        <v>682.22</v>
      </c>
      <c r="AF273" s="1">
        <v>186208.7</v>
      </c>
      <c r="AG273">
        <v>451</v>
      </c>
      <c r="AH273" s="1">
        <v>53253</v>
      </c>
      <c r="AI273" s="1">
        <v>94455</v>
      </c>
      <c r="AJ273">
        <v>66.069999999999993</v>
      </c>
      <c r="AK273">
        <v>35.56</v>
      </c>
      <c r="AL273">
        <v>40.82</v>
      </c>
      <c r="AM273">
        <v>6.49</v>
      </c>
      <c r="AN273">
        <v>0</v>
      </c>
      <c r="AO273">
        <v>0.53469999999999995</v>
      </c>
      <c r="AP273" s="1">
        <v>1222.23</v>
      </c>
      <c r="AQ273" s="1">
        <v>2284.86</v>
      </c>
      <c r="AR273" s="1">
        <v>6789.34</v>
      </c>
      <c r="AS273">
        <v>925.59</v>
      </c>
      <c r="AT273">
        <v>321.79000000000002</v>
      </c>
      <c r="AU273" s="1">
        <v>11543.81</v>
      </c>
      <c r="AV273" s="1">
        <v>3965.63</v>
      </c>
      <c r="AW273">
        <v>0.31900000000000001</v>
      </c>
      <c r="AX273" s="1">
        <v>6139.73</v>
      </c>
      <c r="AY273">
        <v>0.49390000000000001</v>
      </c>
      <c r="AZ273" s="1">
        <v>1781.08</v>
      </c>
      <c r="BA273">
        <v>0.14330000000000001</v>
      </c>
      <c r="BB273">
        <v>545.04</v>
      </c>
      <c r="BC273">
        <v>4.3799999999999999E-2</v>
      </c>
      <c r="BD273" s="1">
        <v>12431.48</v>
      </c>
      <c r="BE273" s="1">
        <v>2943.08</v>
      </c>
      <c r="BF273">
        <v>0.39510000000000001</v>
      </c>
      <c r="BG273">
        <v>0.56289999999999996</v>
      </c>
      <c r="BH273">
        <v>0.187</v>
      </c>
      <c r="BI273">
        <v>0.2112</v>
      </c>
      <c r="BJ273">
        <v>2.8500000000000001E-2</v>
      </c>
      <c r="BK273">
        <v>1.04E-2</v>
      </c>
    </row>
    <row r="274" spans="1:63" x14ac:dyDescent="0.25">
      <c r="A274" t="s">
        <v>275</v>
      </c>
      <c r="B274">
        <v>49569</v>
      </c>
      <c r="C274">
        <v>127</v>
      </c>
      <c r="D274">
        <v>8.58</v>
      </c>
      <c r="E274" s="1">
        <v>1089.1400000000001</v>
      </c>
      <c r="F274" s="1">
        <v>1005.7</v>
      </c>
      <c r="G274">
        <v>1E-3</v>
      </c>
      <c r="H274">
        <v>0</v>
      </c>
      <c r="I274">
        <v>1E-3</v>
      </c>
      <c r="J274">
        <v>0</v>
      </c>
      <c r="K274">
        <v>4.1200000000000001E-2</v>
      </c>
      <c r="L274">
        <v>0.93340000000000001</v>
      </c>
      <c r="M274">
        <v>2.3400000000000001E-2</v>
      </c>
      <c r="N274">
        <v>0.39700000000000002</v>
      </c>
      <c r="O274">
        <v>0</v>
      </c>
      <c r="P274">
        <v>0.1043</v>
      </c>
      <c r="Q274" s="1">
        <v>56586.5</v>
      </c>
      <c r="R274">
        <v>0.1429</v>
      </c>
      <c r="S274">
        <v>2.86E-2</v>
      </c>
      <c r="T274">
        <v>0.8286</v>
      </c>
      <c r="U274">
        <v>6</v>
      </c>
      <c r="V274" s="1">
        <v>73484.17</v>
      </c>
      <c r="W274">
        <v>170.9</v>
      </c>
      <c r="X274" s="1">
        <v>168705.2</v>
      </c>
      <c r="Y274">
        <v>0.85870000000000002</v>
      </c>
      <c r="Z274">
        <v>8.7400000000000005E-2</v>
      </c>
      <c r="AA274">
        <v>5.3900000000000003E-2</v>
      </c>
      <c r="AB274">
        <v>0.14130000000000001</v>
      </c>
      <c r="AC274">
        <v>168.71</v>
      </c>
      <c r="AD274" s="1">
        <v>4056.13</v>
      </c>
      <c r="AE274">
        <v>503.6</v>
      </c>
      <c r="AF274" s="1">
        <v>177151.52</v>
      </c>
      <c r="AG274">
        <v>426</v>
      </c>
      <c r="AH274" s="1">
        <v>33599</v>
      </c>
      <c r="AI274" s="1">
        <v>47792</v>
      </c>
      <c r="AJ274">
        <v>38</v>
      </c>
      <c r="AK274">
        <v>23.08</v>
      </c>
      <c r="AL274">
        <v>24.91</v>
      </c>
      <c r="AM274">
        <v>4.5999999999999996</v>
      </c>
      <c r="AN274" s="1">
        <v>1651.12</v>
      </c>
      <c r="AO274">
        <v>1.7397</v>
      </c>
      <c r="AP274" s="1">
        <v>1552.39</v>
      </c>
      <c r="AQ274" s="1">
        <v>2463.17</v>
      </c>
      <c r="AR274" s="1">
        <v>6301.57</v>
      </c>
      <c r="AS274" s="1">
        <v>1023.06</v>
      </c>
      <c r="AT274">
        <v>294.94</v>
      </c>
      <c r="AU274" s="1">
        <v>11635.08</v>
      </c>
      <c r="AV274" s="1">
        <v>6257.6</v>
      </c>
      <c r="AW274">
        <v>0.41949999999999998</v>
      </c>
      <c r="AX274" s="1">
        <v>5981.52</v>
      </c>
      <c r="AY274">
        <v>0.40100000000000002</v>
      </c>
      <c r="AZ274" s="1">
        <v>1787.89</v>
      </c>
      <c r="BA274">
        <v>0.11990000000000001</v>
      </c>
      <c r="BB274">
        <v>888.13</v>
      </c>
      <c r="BC274">
        <v>5.9499999999999997E-2</v>
      </c>
      <c r="BD274" s="1">
        <v>14915.15</v>
      </c>
      <c r="BE274" s="1">
        <v>5429.88</v>
      </c>
      <c r="BF274">
        <v>1.923</v>
      </c>
      <c r="BG274">
        <v>0.4975</v>
      </c>
      <c r="BH274">
        <v>0.2387</v>
      </c>
      <c r="BI274">
        <v>0.21079999999999999</v>
      </c>
      <c r="BJ274">
        <v>3.6900000000000002E-2</v>
      </c>
      <c r="BK274">
        <v>1.61E-2</v>
      </c>
    </row>
    <row r="275" spans="1:63" x14ac:dyDescent="0.25">
      <c r="A275" t="s">
        <v>276</v>
      </c>
      <c r="B275">
        <v>44206</v>
      </c>
      <c r="C275">
        <v>57</v>
      </c>
      <c r="D275">
        <v>116.93</v>
      </c>
      <c r="E275" s="1">
        <v>6665.06</v>
      </c>
      <c r="F275" s="1">
        <v>6405.25</v>
      </c>
      <c r="G275">
        <v>3.3999999999999998E-3</v>
      </c>
      <c r="H275">
        <v>5.9999999999999995E-4</v>
      </c>
      <c r="I275">
        <v>2.7199999999999998E-2</v>
      </c>
      <c r="J275">
        <v>8.0000000000000004E-4</v>
      </c>
      <c r="K275">
        <v>2.1100000000000001E-2</v>
      </c>
      <c r="L275">
        <v>0.90869999999999995</v>
      </c>
      <c r="M275">
        <v>3.8199999999999998E-2</v>
      </c>
      <c r="N275">
        <v>0.49559999999999998</v>
      </c>
      <c r="O275">
        <v>3.2000000000000002E-3</v>
      </c>
      <c r="P275">
        <v>0.16009999999999999</v>
      </c>
      <c r="Q275" s="1">
        <v>63148.41</v>
      </c>
      <c r="R275">
        <v>0.19689999999999999</v>
      </c>
      <c r="S275">
        <v>0.26850000000000002</v>
      </c>
      <c r="T275">
        <v>0.53449999999999998</v>
      </c>
      <c r="U275">
        <v>35</v>
      </c>
      <c r="V275" s="1">
        <v>102141.91</v>
      </c>
      <c r="W275">
        <v>190.03</v>
      </c>
      <c r="X275" s="1">
        <v>144570.49</v>
      </c>
      <c r="Y275">
        <v>0.67579999999999996</v>
      </c>
      <c r="Z275">
        <v>0.25900000000000001</v>
      </c>
      <c r="AA275">
        <v>6.5100000000000005E-2</v>
      </c>
      <c r="AB275">
        <v>0.32419999999999999</v>
      </c>
      <c r="AC275">
        <v>144.57</v>
      </c>
      <c r="AD275" s="1">
        <v>3676.61</v>
      </c>
      <c r="AE275">
        <v>384.35</v>
      </c>
      <c r="AF275" s="1">
        <v>135978.85999999999</v>
      </c>
      <c r="AG275">
        <v>246</v>
      </c>
      <c r="AH275" s="1">
        <v>31061</v>
      </c>
      <c r="AI275" s="1">
        <v>49350</v>
      </c>
      <c r="AJ275">
        <v>64.599999999999994</v>
      </c>
      <c r="AK275">
        <v>21.33</v>
      </c>
      <c r="AL275">
        <v>26.29</v>
      </c>
      <c r="AM275">
        <v>4</v>
      </c>
      <c r="AN275" s="1">
        <v>1615.42</v>
      </c>
      <c r="AO275">
        <v>1.2774000000000001</v>
      </c>
      <c r="AP275" s="1">
        <v>1344.17</v>
      </c>
      <c r="AQ275" s="1">
        <v>1626.13</v>
      </c>
      <c r="AR275" s="1">
        <v>6154.76</v>
      </c>
      <c r="AS275">
        <v>779.85</v>
      </c>
      <c r="AT275">
        <v>459.98</v>
      </c>
      <c r="AU275" s="1">
        <v>10364.89</v>
      </c>
      <c r="AV275" s="1">
        <v>5213.92</v>
      </c>
      <c r="AW275">
        <v>0.42570000000000002</v>
      </c>
      <c r="AX275" s="1">
        <v>5404.55</v>
      </c>
      <c r="AY275">
        <v>0.44130000000000003</v>
      </c>
      <c r="AZ275">
        <v>755.25</v>
      </c>
      <c r="BA275">
        <v>6.1699999999999998E-2</v>
      </c>
      <c r="BB275">
        <v>872.88</v>
      </c>
      <c r="BC275">
        <v>7.1300000000000002E-2</v>
      </c>
      <c r="BD275" s="1">
        <v>12246.6</v>
      </c>
      <c r="BE275" s="1">
        <v>3904.29</v>
      </c>
      <c r="BF275">
        <v>1.3261000000000001</v>
      </c>
      <c r="BG275">
        <v>0.5615</v>
      </c>
      <c r="BH275">
        <v>0.23400000000000001</v>
      </c>
      <c r="BI275">
        <v>0.16139999999999999</v>
      </c>
      <c r="BJ275">
        <v>3.1800000000000002E-2</v>
      </c>
      <c r="BK275">
        <v>1.12E-2</v>
      </c>
    </row>
    <row r="276" spans="1:63" x14ac:dyDescent="0.25">
      <c r="A276" t="s">
        <v>277</v>
      </c>
      <c r="B276">
        <v>44214</v>
      </c>
      <c r="C276">
        <v>79</v>
      </c>
      <c r="D276">
        <v>71.209999999999994</v>
      </c>
      <c r="E276" s="1">
        <v>5625.53</v>
      </c>
      <c r="F276" s="1">
        <v>5288.7</v>
      </c>
      <c r="G276">
        <v>8.6E-3</v>
      </c>
      <c r="H276">
        <v>2.0000000000000001E-4</v>
      </c>
      <c r="I276">
        <v>1.6E-2</v>
      </c>
      <c r="J276">
        <v>8.9999999999999998E-4</v>
      </c>
      <c r="K276">
        <v>6.2100000000000002E-2</v>
      </c>
      <c r="L276">
        <v>0.87170000000000003</v>
      </c>
      <c r="M276">
        <v>4.0500000000000001E-2</v>
      </c>
      <c r="N276">
        <v>0.20930000000000001</v>
      </c>
      <c r="O276">
        <v>1.89E-2</v>
      </c>
      <c r="P276">
        <v>0.1333</v>
      </c>
      <c r="Q276" s="1">
        <v>64275.3</v>
      </c>
      <c r="R276">
        <v>0.18809999999999999</v>
      </c>
      <c r="S276">
        <v>0.25080000000000002</v>
      </c>
      <c r="T276">
        <v>0.56110000000000004</v>
      </c>
      <c r="U276">
        <v>27.2</v>
      </c>
      <c r="V276" s="1">
        <v>85878.86</v>
      </c>
      <c r="W276">
        <v>200.3</v>
      </c>
      <c r="X276" s="1">
        <v>178263.39</v>
      </c>
      <c r="Y276">
        <v>0.82609999999999995</v>
      </c>
      <c r="Z276">
        <v>0.12180000000000001</v>
      </c>
      <c r="AA276">
        <v>5.21E-2</v>
      </c>
      <c r="AB276">
        <v>0.1739</v>
      </c>
      <c r="AC276">
        <v>178.26</v>
      </c>
      <c r="AD276" s="1">
        <v>5623.19</v>
      </c>
      <c r="AE276">
        <v>661.24</v>
      </c>
      <c r="AF276" s="1">
        <v>159960.42000000001</v>
      </c>
      <c r="AG276">
        <v>367</v>
      </c>
      <c r="AH276" s="1">
        <v>41053</v>
      </c>
      <c r="AI276" s="1">
        <v>72366</v>
      </c>
      <c r="AJ276">
        <v>57.51</v>
      </c>
      <c r="AK276">
        <v>29.9</v>
      </c>
      <c r="AL276">
        <v>31.6</v>
      </c>
      <c r="AM276">
        <v>4.6100000000000003</v>
      </c>
      <c r="AN276">
        <v>0</v>
      </c>
      <c r="AO276">
        <v>0.6915</v>
      </c>
      <c r="AP276">
        <v>973.69</v>
      </c>
      <c r="AQ276" s="1">
        <v>1951.17</v>
      </c>
      <c r="AR276" s="1">
        <v>5950.71</v>
      </c>
      <c r="AS276">
        <v>709.68</v>
      </c>
      <c r="AT276">
        <v>267.87</v>
      </c>
      <c r="AU276" s="1">
        <v>9853.1299999999992</v>
      </c>
      <c r="AV276" s="1">
        <v>4746.03</v>
      </c>
      <c r="AW276">
        <v>0.4471</v>
      </c>
      <c r="AX276" s="1">
        <v>4865.95</v>
      </c>
      <c r="AY276">
        <v>0.45839999999999997</v>
      </c>
      <c r="AZ276">
        <v>624.44000000000005</v>
      </c>
      <c r="BA276">
        <v>5.8799999999999998E-2</v>
      </c>
      <c r="BB276">
        <v>379.25</v>
      </c>
      <c r="BC276">
        <v>3.5700000000000003E-2</v>
      </c>
      <c r="BD276" s="1">
        <v>10615.67</v>
      </c>
      <c r="BE276" s="1">
        <v>3596.51</v>
      </c>
      <c r="BF276">
        <v>0.66949999999999998</v>
      </c>
      <c r="BG276">
        <v>0.59619999999999995</v>
      </c>
      <c r="BH276">
        <v>0.22950000000000001</v>
      </c>
      <c r="BI276">
        <v>0.1401</v>
      </c>
      <c r="BJ276">
        <v>2.9899999999999999E-2</v>
      </c>
      <c r="BK276">
        <v>4.3E-3</v>
      </c>
    </row>
    <row r="277" spans="1:63" x14ac:dyDescent="0.25">
      <c r="A277" t="s">
        <v>278</v>
      </c>
      <c r="B277">
        <v>45443</v>
      </c>
      <c r="C277">
        <v>22</v>
      </c>
      <c r="D277">
        <v>32.33</v>
      </c>
      <c r="E277">
        <v>711.28</v>
      </c>
      <c r="F277">
        <v>614.91999999999996</v>
      </c>
      <c r="G277">
        <v>0</v>
      </c>
      <c r="H277">
        <v>0</v>
      </c>
      <c r="I277">
        <v>4.8999999999999998E-3</v>
      </c>
      <c r="J277">
        <v>0</v>
      </c>
      <c r="K277">
        <v>4.3E-3</v>
      </c>
      <c r="L277">
        <v>0.97629999999999995</v>
      </c>
      <c r="M277">
        <v>1.44E-2</v>
      </c>
      <c r="N277">
        <v>0.66310000000000002</v>
      </c>
      <c r="O277">
        <v>0</v>
      </c>
      <c r="P277">
        <v>0.20019999999999999</v>
      </c>
      <c r="Q277" s="1">
        <v>47904.11</v>
      </c>
      <c r="R277">
        <v>0.28070000000000001</v>
      </c>
      <c r="S277">
        <v>0.1404</v>
      </c>
      <c r="T277">
        <v>0.57889999999999997</v>
      </c>
      <c r="U277">
        <v>11.24</v>
      </c>
      <c r="V277" s="1">
        <v>42069.96</v>
      </c>
      <c r="W277">
        <v>61.36</v>
      </c>
      <c r="X277" s="1">
        <v>111789.55</v>
      </c>
      <c r="Y277">
        <v>0.77839999999999998</v>
      </c>
      <c r="Z277">
        <v>9.2799999999999994E-2</v>
      </c>
      <c r="AA277">
        <v>0.1288</v>
      </c>
      <c r="AB277">
        <v>0.22159999999999999</v>
      </c>
      <c r="AC277">
        <v>111.79</v>
      </c>
      <c r="AD277" s="1">
        <v>3030.12</v>
      </c>
      <c r="AE277">
        <v>471.41</v>
      </c>
      <c r="AF277" s="1">
        <v>101001.68</v>
      </c>
      <c r="AG277">
        <v>99</v>
      </c>
      <c r="AH277" s="1">
        <v>28267</v>
      </c>
      <c r="AI277" s="1">
        <v>44296</v>
      </c>
      <c r="AJ277">
        <v>27.8</v>
      </c>
      <c r="AK277">
        <v>27</v>
      </c>
      <c r="AL277">
        <v>27.03</v>
      </c>
      <c r="AM277">
        <v>0</v>
      </c>
      <c r="AN277">
        <v>0</v>
      </c>
      <c r="AO277">
        <v>0.88870000000000005</v>
      </c>
      <c r="AP277" s="1">
        <v>1692.76</v>
      </c>
      <c r="AQ277" s="1">
        <v>2744.74</v>
      </c>
      <c r="AR277" s="1">
        <v>7382.22</v>
      </c>
      <c r="AS277" s="1">
        <v>1156.8399999999999</v>
      </c>
      <c r="AT277">
        <v>48.68</v>
      </c>
      <c r="AU277" s="1">
        <v>13025.26</v>
      </c>
      <c r="AV277" s="1">
        <v>10216.02</v>
      </c>
      <c r="AW277">
        <v>0.62570000000000003</v>
      </c>
      <c r="AX277" s="1">
        <v>2946.62</v>
      </c>
      <c r="AY277">
        <v>0.18049999999999999</v>
      </c>
      <c r="AZ277" s="1">
        <v>1886.11</v>
      </c>
      <c r="BA277">
        <v>0.11550000000000001</v>
      </c>
      <c r="BB277" s="1">
        <v>1279</v>
      </c>
      <c r="BC277">
        <v>7.8299999999999995E-2</v>
      </c>
      <c r="BD277" s="1">
        <v>16327.75</v>
      </c>
      <c r="BE277" s="1">
        <v>7434.95</v>
      </c>
      <c r="BF277">
        <v>2.9150999999999998</v>
      </c>
      <c r="BG277">
        <v>0.47510000000000002</v>
      </c>
      <c r="BH277">
        <v>0.21629999999999999</v>
      </c>
      <c r="BI277">
        <v>0.2651</v>
      </c>
      <c r="BJ277">
        <v>3.04E-2</v>
      </c>
      <c r="BK277">
        <v>1.3100000000000001E-2</v>
      </c>
    </row>
    <row r="278" spans="1:63" x14ac:dyDescent="0.25">
      <c r="A278" t="s">
        <v>279</v>
      </c>
      <c r="B278">
        <v>49353</v>
      </c>
      <c r="C278">
        <v>58</v>
      </c>
      <c r="D278">
        <v>11.31</v>
      </c>
      <c r="E278">
        <v>656.11</v>
      </c>
      <c r="F278">
        <v>619.92999999999995</v>
      </c>
      <c r="G278">
        <v>8.0999999999999996E-3</v>
      </c>
      <c r="H278">
        <v>0</v>
      </c>
      <c r="I278">
        <v>4.8999999999999998E-3</v>
      </c>
      <c r="J278">
        <v>1.6000000000000001E-3</v>
      </c>
      <c r="K278">
        <v>0.45810000000000001</v>
      </c>
      <c r="L278">
        <v>0.47599999999999998</v>
      </c>
      <c r="M278">
        <v>5.1200000000000002E-2</v>
      </c>
      <c r="N278">
        <v>0.48909999999999998</v>
      </c>
      <c r="O278">
        <v>2.9700000000000001E-2</v>
      </c>
      <c r="P278">
        <v>0.18640000000000001</v>
      </c>
      <c r="Q278" s="1">
        <v>54186.74</v>
      </c>
      <c r="R278">
        <v>0.20269999999999999</v>
      </c>
      <c r="S278">
        <v>0.2162</v>
      </c>
      <c r="T278">
        <v>0.58109999999999995</v>
      </c>
      <c r="U278">
        <v>5.25</v>
      </c>
      <c r="V278" s="1">
        <v>77552.38</v>
      </c>
      <c r="W278">
        <v>124.79</v>
      </c>
      <c r="X278" s="1">
        <v>151782.93</v>
      </c>
      <c r="Y278">
        <v>0.77839999999999998</v>
      </c>
      <c r="Z278">
        <v>0.1424</v>
      </c>
      <c r="AA278">
        <v>7.9200000000000007E-2</v>
      </c>
      <c r="AB278">
        <v>0.22159999999999999</v>
      </c>
      <c r="AC278">
        <v>151.78</v>
      </c>
      <c r="AD278" s="1">
        <v>3831.56</v>
      </c>
      <c r="AE278">
        <v>375.89</v>
      </c>
      <c r="AF278" s="1">
        <v>148889.04999999999</v>
      </c>
      <c r="AG278">
        <v>305</v>
      </c>
      <c r="AH278" s="1">
        <v>33508</v>
      </c>
      <c r="AI278" s="1">
        <v>50162</v>
      </c>
      <c r="AJ278">
        <v>32.25</v>
      </c>
      <c r="AK278">
        <v>24.79</v>
      </c>
      <c r="AL278">
        <v>23.83</v>
      </c>
      <c r="AM278">
        <v>4.55</v>
      </c>
      <c r="AN278">
        <v>633.15</v>
      </c>
      <c r="AO278">
        <v>1.3026</v>
      </c>
      <c r="AP278" s="1">
        <v>1580.27</v>
      </c>
      <c r="AQ278" s="1">
        <v>2155.39</v>
      </c>
      <c r="AR278" s="1">
        <v>7097.48</v>
      </c>
      <c r="AS278">
        <v>236.78</v>
      </c>
      <c r="AT278">
        <v>235.32</v>
      </c>
      <c r="AU278" s="1">
        <v>11305.16</v>
      </c>
      <c r="AV278" s="1">
        <v>7931.01</v>
      </c>
      <c r="AW278">
        <v>0.54790000000000005</v>
      </c>
      <c r="AX278" s="1">
        <v>4360</v>
      </c>
      <c r="AY278">
        <v>0.30120000000000002</v>
      </c>
      <c r="AZ278" s="1">
        <v>1192.42</v>
      </c>
      <c r="BA278">
        <v>8.2400000000000001E-2</v>
      </c>
      <c r="BB278">
        <v>992.75</v>
      </c>
      <c r="BC278">
        <v>6.8599999999999994E-2</v>
      </c>
      <c r="BD278" s="1">
        <v>14476.19</v>
      </c>
      <c r="BE278" s="1">
        <v>5687.36</v>
      </c>
      <c r="BF278">
        <v>2.3003</v>
      </c>
      <c r="BG278">
        <v>0.51290000000000002</v>
      </c>
      <c r="BH278">
        <v>0.24379999999999999</v>
      </c>
      <c r="BI278">
        <v>0.20119999999999999</v>
      </c>
      <c r="BJ278">
        <v>3.0300000000000001E-2</v>
      </c>
      <c r="BK278">
        <v>1.1900000000000001E-2</v>
      </c>
    </row>
    <row r="279" spans="1:63" x14ac:dyDescent="0.25">
      <c r="A279" t="s">
        <v>280</v>
      </c>
      <c r="B279">
        <v>49437</v>
      </c>
      <c r="C279">
        <v>53</v>
      </c>
      <c r="D279">
        <v>48.71</v>
      </c>
      <c r="E279" s="1">
        <v>2581.4899999999998</v>
      </c>
      <c r="F279" s="1">
        <v>2362.4699999999998</v>
      </c>
      <c r="G279">
        <v>0.01</v>
      </c>
      <c r="H279">
        <v>6.9999999999999999E-4</v>
      </c>
      <c r="I279">
        <v>1.03E-2</v>
      </c>
      <c r="J279">
        <v>0</v>
      </c>
      <c r="K279">
        <v>2.5600000000000001E-2</v>
      </c>
      <c r="L279">
        <v>0.89800000000000002</v>
      </c>
      <c r="M279">
        <v>5.5399999999999998E-2</v>
      </c>
      <c r="N279">
        <v>0.24740000000000001</v>
      </c>
      <c r="O279">
        <v>2.5000000000000001E-3</v>
      </c>
      <c r="P279">
        <v>0.14979999999999999</v>
      </c>
      <c r="Q279" s="1">
        <v>54470.27</v>
      </c>
      <c r="R279">
        <v>0.17219999999999999</v>
      </c>
      <c r="S279">
        <v>0.1258</v>
      </c>
      <c r="T279">
        <v>0.70199999999999996</v>
      </c>
      <c r="U279">
        <v>19.25</v>
      </c>
      <c r="V279" s="1">
        <v>80381.919999999998</v>
      </c>
      <c r="W279">
        <v>131.47999999999999</v>
      </c>
      <c r="X279" s="1">
        <v>140729.5</v>
      </c>
      <c r="Y279">
        <v>0.82579999999999998</v>
      </c>
      <c r="Z279">
        <v>0.12520000000000001</v>
      </c>
      <c r="AA279">
        <v>4.9000000000000002E-2</v>
      </c>
      <c r="AB279">
        <v>0.17419999999999999</v>
      </c>
      <c r="AC279">
        <v>140.72999999999999</v>
      </c>
      <c r="AD279" s="1">
        <v>5548.8</v>
      </c>
      <c r="AE279">
        <v>699.97</v>
      </c>
      <c r="AF279" s="1">
        <v>139215</v>
      </c>
      <c r="AG279">
        <v>259</v>
      </c>
      <c r="AH279" s="1">
        <v>37661</v>
      </c>
      <c r="AI279" s="1">
        <v>64669</v>
      </c>
      <c r="AJ279">
        <v>47.6</v>
      </c>
      <c r="AK279">
        <v>38.85</v>
      </c>
      <c r="AL279">
        <v>40.07</v>
      </c>
      <c r="AM279">
        <v>3.8</v>
      </c>
      <c r="AN279">
        <v>0</v>
      </c>
      <c r="AO279">
        <v>0.9</v>
      </c>
      <c r="AP279" s="1">
        <v>1178.27</v>
      </c>
      <c r="AQ279" s="1">
        <v>1795.53</v>
      </c>
      <c r="AR279" s="1">
        <v>6253.77</v>
      </c>
      <c r="AS279">
        <v>547.70000000000005</v>
      </c>
      <c r="AT279">
        <v>472.11</v>
      </c>
      <c r="AU279" s="1">
        <v>10247.39</v>
      </c>
      <c r="AV279" s="1">
        <v>5492.1</v>
      </c>
      <c r="AW279">
        <v>0.48649999999999999</v>
      </c>
      <c r="AX279" s="1">
        <v>4833.28</v>
      </c>
      <c r="AY279">
        <v>0.42809999999999998</v>
      </c>
      <c r="AZ279">
        <v>460.19</v>
      </c>
      <c r="BA279">
        <v>4.0800000000000003E-2</v>
      </c>
      <c r="BB279">
        <v>503.91</v>
      </c>
      <c r="BC279">
        <v>4.4600000000000001E-2</v>
      </c>
      <c r="BD279" s="1">
        <v>11289.47</v>
      </c>
      <c r="BE279" s="1">
        <v>3450.14</v>
      </c>
      <c r="BF279">
        <v>0.77300000000000002</v>
      </c>
      <c r="BG279">
        <v>0.53739999999999999</v>
      </c>
      <c r="BH279">
        <v>0.2545</v>
      </c>
      <c r="BI279">
        <v>0.16289999999999999</v>
      </c>
      <c r="BJ279">
        <v>3.2800000000000003E-2</v>
      </c>
      <c r="BK279">
        <v>1.2500000000000001E-2</v>
      </c>
    </row>
    <row r="280" spans="1:63" x14ac:dyDescent="0.25">
      <c r="A280" t="s">
        <v>281</v>
      </c>
      <c r="B280">
        <v>47449</v>
      </c>
      <c r="C280">
        <v>49</v>
      </c>
      <c r="D280">
        <v>25.93</v>
      </c>
      <c r="E280" s="1">
        <v>1270.69</v>
      </c>
      <c r="F280" s="1">
        <v>1438.85</v>
      </c>
      <c r="G280">
        <v>1.9900000000000001E-2</v>
      </c>
      <c r="H280">
        <v>0</v>
      </c>
      <c r="I280">
        <v>1.3299999999999999E-2</v>
      </c>
      <c r="J280">
        <v>0</v>
      </c>
      <c r="K280">
        <v>6.5299999999999997E-2</v>
      </c>
      <c r="L280">
        <v>0.87949999999999995</v>
      </c>
      <c r="M280">
        <v>2.1999999999999999E-2</v>
      </c>
      <c r="N280">
        <v>0.22</v>
      </c>
      <c r="O280">
        <v>4.8999999999999998E-3</v>
      </c>
      <c r="P280">
        <v>8.8700000000000001E-2</v>
      </c>
      <c r="Q280" s="1">
        <v>51882.3</v>
      </c>
      <c r="R280">
        <v>0.217</v>
      </c>
      <c r="S280">
        <v>0.18870000000000001</v>
      </c>
      <c r="T280">
        <v>0.59430000000000005</v>
      </c>
      <c r="U280">
        <v>14.01</v>
      </c>
      <c r="V280" s="1">
        <v>61574.32</v>
      </c>
      <c r="W280">
        <v>90.64</v>
      </c>
      <c r="X280" s="1">
        <v>164720.73000000001</v>
      </c>
      <c r="Y280">
        <v>0.78910000000000002</v>
      </c>
      <c r="Z280">
        <v>0.14680000000000001</v>
      </c>
      <c r="AA280">
        <v>6.4100000000000004E-2</v>
      </c>
      <c r="AB280">
        <v>0.2109</v>
      </c>
      <c r="AC280">
        <v>164.72</v>
      </c>
      <c r="AD280" s="1">
        <v>4531.24</v>
      </c>
      <c r="AE280">
        <v>490.5</v>
      </c>
      <c r="AF280" s="1">
        <v>138090.15</v>
      </c>
      <c r="AG280">
        <v>258</v>
      </c>
      <c r="AH280" s="1">
        <v>43543</v>
      </c>
      <c r="AI280" s="1">
        <v>81720</v>
      </c>
      <c r="AJ280">
        <v>37.44</v>
      </c>
      <c r="AK280">
        <v>26.64</v>
      </c>
      <c r="AL280">
        <v>27.84</v>
      </c>
      <c r="AM280">
        <v>5.3</v>
      </c>
      <c r="AN280" s="1">
        <v>1536.85</v>
      </c>
      <c r="AO280">
        <v>0.89859999999999995</v>
      </c>
      <c r="AP280" s="1">
        <v>1339.02</v>
      </c>
      <c r="AQ280" s="1">
        <v>1731.83</v>
      </c>
      <c r="AR280" s="1">
        <v>5402.82</v>
      </c>
      <c r="AS280">
        <v>459.74</v>
      </c>
      <c r="AT280">
        <v>518.05999999999995</v>
      </c>
      <c r="AU280" s="1">
        <v>9451.44</v>
      </c>
      <c r="AV280" s="1">
        <v>4109.32</v>
      </c>
      <c r="AW280">
        <v>0.35820000000000002</v>
      </c>
      <c r="AX280" s="1">
        <v>4878.45</v>
      </c>
      <c r="AY280">
        <v>0.42530000000000001</v>
      </c>
      <c r="AZ280" s="1">
        <v>1961.79</v>
      </c>
      <c r="BA280">
        <v>0.17100000000000001</v>
      </c>
      <c r="BB280">
        <v>521.15</v>
      </c>
      <c r="BC280">
        <v>4.5400000000000003E-2</v>
      </c>
      <c r="BD280" s="1">
        <v>11470.71</v>
      </c>
      <c r="BE280" s="1">
        <v>4383.1899999999996</v>
      </c>
      <c r="BF280">
        <v>0.79530000000000001</v>
      </c>
      <c r="BG280">
        <v>0.56269999999999998</v>
      </c>
      <c r="BH280">
        <v>0.1888</v>
      </c>
      <c r="BI280">
        <v>0.2014</v>
      </c>
      <c r="BJ280">
        <v>3.3000000000000002E-2</v>
      </c>
      <c r="BK280">
        <v>1.41E-2</v>
      </c>
    </row>
    <row r="281" spans="1:63" x14ac:dyDescent="0.25">
      <c r="A281" t="s">
        <v>282</v>
      </c>
      <c r="B281">
        <v>47589</v>
      </c>
      <c r="C281">
        <v>74</v>
      </c>
      <c r="D281">
        <v>13.1</v>
      </c>
      <c r="E281">
        <v>969.39</v>
      </c>
      <c r="F281" s="1">
        <v>1019.56</v>
      </c>
      <c r="G281">
        <v>5.8999999999999999E-3</v>
      </c>
      <c r="H281">
        <v>0</v>
      </c>
      <c r="I281">
        <v>8.8000000000000005E-3</v>
      </c>
      <c r="J281">
        <v>2E-3</v>
      </c>
      <c r="K281">
        <v>4.8599999999999997E-2</v>
      </c>
      <c r="L281">
        <v>0.9234</v>
      </c>
      <c r="M281">
        <v>1.14E-2</v>
      </c>
      <c r="N281">
        <v>0.246</v>
      </c>
      <c r="O281">
        <v>2E-3</v>
      </c>
      <c r="P281">
        <v>0.17430000000000001</v>
      </c>
      <c r="Q281" s="1">
        <v>67486.399999999994</v>
      </c>
      <c r="R281">
        <v>0.2099</v>
      </c>
      <c r="S281">
        <v>0.1111</v>
      </c>
      <c r="T281">
        <v>0.67900000000000005</v>
      </c>
      <c r="U281">
        <v>14</v>
      </c>
      <c r="V281" s="1">
        <v>68442.070000000007</v>
      </c>
      <c r="W281">
        <v>67.11</v>
      </c>
      <c r="X281" s="1">
        <v>160108.45000000001</v>
      </c>
      <c r="Y281">
        <v>0.8085</v>
      </c>
      <c r="Z281">
        <v>6.1699999999999998E-2</v>
      </c>
      <c r="AA281">
        <v>0.12989999999999999</v>
      </c>
      <c r="AB281">
        <v>0.1915</v>
      </c>
      <c r="AC281">
        <v>160.11000000000001</v>
      </c>
      <c r="AD281" s="1">
        <v>4227.34</v>
      </c>
      <c r="AE281">
        <v>414.2</v>
      </c>
      <c r="AF281" s="1">
        <v>143735.29999999999</v>
      </c>
      <c r="AG281">
        <v>277</v>
      </c>
      <c r="AH281" s="1">
        <v>36804</v>
      </c>
      <c r="AI281" s="1">
        <v>54838</v>
      </c>
      <c r="AJ281">
        <v>44.35</v>
      </c>
      <c r="AK281">
        <v>23.05</v>
      </c>
      <c r="AL281">
        <v>32.61</v>
      </c>
      <c r="AM281">
        <v>2.15</v>
      </c>
      <c r="AN281" s="1">
        <v>2542.13</v>
      </c>
      <c r="AO281">
        <v>1.6720999999999999</v>
      </c>
      <c r="AP281" s="1">
        <v>1750.03</v>
      </c>
      <c r="AQ281" s="1">
        <v>2010.27</v>
      </c>
      <c r="AR281" s="1">
        <v>8326.31</v>
      </c>
      <c r="AS281">
        <v>762.13</v>
      </c>
      <c r="AT281">
        <v>403.47</v>
      </c>
      <c r="AU281" s="1">
        <v>13252.18</v>
      </c>
      <c r="AV281" s="1">
        <v>6244.72</v>
      </c>
      <c r="AW281">
        <v>0.41560000000000002</v>
      </c>
      <c r="AX281" s="1">
        <v>5345.85</v>
      </c>
      <c r="AY281">
        <v>0.35580000000000001</v>
      </c>
      <c r="AZ281" s="1">
        <v>2750.48</v>
      </c>
      <c r="BA281">
        <v>0.18310000000000001</v>
      </c>
      <c r="BB281">
        <v>684.19</v>
      </c>
      <c r="BC281">
        <v>4.5499999999999999E-2</v>
      </c>
      <c r="BD281" s="1">
        <v>15025.24</v>
      </c>
      <c r="BE281" s="1">
        <v>6173.24</v>
      </c>
      <c r="BF281">
        <v>1.9534</v>
      </c>
      <c r="BG281">
        <v>0.56640000000000001</v>
      </c>
      <c r="BH281">
        <v>0.2263</v>
      </c>
      <c r="BI281">
        <v>0.16289999999999999</v>
      </c>
      <c r="BJ281">
        <v>3.4700000000000002E-2</v>
      </c>
      <c r="BK281">
        <v>9.7000000000000003E-3</v>
      </c>
    </row>
    <row r="282" spans="1:63" x14ac:dyDescent="0.25">
      <c r="A282" t="s">
        <v>283</v>
      </c>
      <c r="B282">
        <v>50195</v>
      </c>
      <c r="C282">
        <v>19</v>
      </c>
      <c r="D282">
        <v>72.430000000000007</v>
      </c>
      <c r="E282" s="1">
        <v>1376.09</v>
      </c>
      <c r="F282" s="1">
        <v>1234.18</v>
      </c>
      <c r="G282">
        <v>8.0999999999999996E-3</v>
      </c>
      <c r="H282">
        <v>5.9999999999999995E-4</v>
      </c>
      <c r="I282">
        <v>0.35289999999999999</v>
      </c>
      <c r="J282">
        <v>0</v>
      </c>
      <c r="K282">
        <v>7.5700000000000003E-2</v>
      </c>
      <c r="L282">
        <v>0.47389999999999999</v>
      </c>
      <c r="M282">
        <v>8.8800000000000004E-2</v>
      </c>
      <c r="N282">
        <v>0.71830000000000005</v>
      </c>
      <c r="O282">
        <v>6.4999999999999997E-3</v>
      </c>
      <c r="P282">
        <v>0.1585</v>
      </c>
      <c r="Q282" s="1">
        <v>55454.21</v>
      </c>
      <c r="R282">
        <v>0.46150000000000002</v>
      </c>
      <c r="S282">
        <v>0.12089999999999999</v>
      </c>
      <c r="T282">
        <v>0.41760000000000003</v>
      </c>
      <c r="U282">
        <v>11.15</v>
      </c>
      <c r="V282" s="1">
        <v>76013.649999999994</v>
      </c>
      <c r="W282">
        <v>121.4</v>
      </c>
      <c r="X282" s="1">
        <v>163449.38</v>
      </c>
      <c r="Y282">
        <v>0.70140000000000002</v>
      </c>
      <c r="Z282">
        <v>0.26090000000000002</v>
      </c>
      <c r="AA282">
        <v>3.7699999999999997E-2</v>
      </c>
      <c r="AB282">
        <v>0.29859999999999998</v>
      </c>
      <c r="AC282">
        <v>163.44999999999999</v>
      </c>
      <c r="AD282" s="1">
        <v>6841.41</v>
      </c>
      <c r="AE282">
        <v>888.05</v>
      </c>
      <c r="AF282" s="1">
        <v>161119.73000000001</v>
      </c>
      <c r="AG282">
        <v>371</v>
      </c>
      <c r="AH282" s="1">
        <v>31528</v>
      </c>
      <c r="AI282" s="1">
        <v>59609</v>
      </c>
      <c r="AJ282">
        <v>49.7</v>
      </c>
      <c r="AK282">
        <v>41.66</v>
      </c>
      <c r="AL282">
        <v>41.25</v>
      </c>
      <c r="AM282">
        <v>5.7</v>
      </c>
      <c r="AN282">
        <v>0</v>
      </c>
      <c r="AO282">
        <v>0.93069999999999997</v>
      </c>
      <c r="AP282" s="1">
        <v>1734.88</v>
      </c>
      <c r="AQ282" s="1">
        <v>3429.67</v>
      </c>
      <c r="AR282" s="1">
        <v>7666.18</v>
      </c>
      <c r="AS282">
        <v>572.51</v>
      </c>
      <c r="AT282">
        <v>262.75</v>
      </c>
      <c r="AU282" s="1">
        <v>13665.95</v>
      </c>
      <c r="AV282" s="1">
        <v>5183.5200000000004</v>
      </c>
      <c r="AW282">
        <v>0.3579</v>
      </c>
      <c r="AX282" s="1">
        <v>6221.68</v>
      </c>
      <c r="AY282">
        <v>0.42959999999999998</v>
      </c>
      <c r="AZ282" s="1">
        <v>1819.56</v>
      </c>
      <c r="BA282">
        <v>0.12559999999999999</v>
      </c>
      <c r="BB282" s="1">
        <v>1257.3</v>
      </c>
      <c r="BC282">
        <v>8.6800000000000002E-2</v>
      </c>
      <c r="BD282" s="1">
        <v>14482.06</v>
      </c>
      <c r="BE282" s="1">
        <v>1994.36</v>
      </c>
      <c r="BF282">
        <v>0.39889999999999998</v>
      </c>
      <c r="BG282">
        <v>0.45390000000000003</v>
      </c>
      <c r="BH282">
        <v>0.19359999999999999</v>
      </c>
      <c r="BI282">
        <v>0.2409</v>
      </c>
      <c r="BJ282">
        <v>2.52E-2</v>
      </c>
      <c r="BK282">
        <v>8.6400000000000005E-2</v>
      </c>
    </row>
    <row r="283" spans="1:63" x14ac:dyDescent="0.25">
      <c r="A283" t="s">
        <v>284</v>
      </c>
      <c r="B283">
        <v>46888</v>
      </c>
      <c r="C283">
        <v>52</v>
      </c>
      <c r="D283">
        <v>23.28</v>
      </c>
      <c r="E283" s="1">
        <v>1210.47</v>
      </c>
      <c r="F283" s="1">
        <v>1223.69</v>
      </c>
      <c r="G283">
        <v>2.5000000000000001E-3</v>
      </c>
      <c r="H283">
        <v>0</v>
      </c>
      <c r="I283">
        <v>4.4999999999999997E-3</v>
      </c>
      <c r="J283">
        <v>0</v>
      </c>
      <c r="K283">
        <v>1.5599999999999999E-2</v>
      </c>
      <c r="L283">
        <v>0.94889999999999997</v>
      </c>
      <c r="M283">
        <v>2.86E-2</v>
      </c>
      <c r="N283">
        <v>0.30730000000000002</v>
      </c>
      <c r="O283">
        <v>8.0000000000000004E-4</v>
      </c>
      <c r="P283">
        <v>0.18529999999999999</v>
      </c>
      <c r="Q283" s="1">
        <v>56143.83</v>
      </c>
      <c r="R283">
        <v>0.20200000000000001</v>
      </c>
      <c r="S283">
        <v>0.18179999999999999</v>
      </c>
      <c r="T283">
        <v>0.61619999999999997</v>
      </c>
      <c r="U283">
        <v>15.33</v>
      </c>
      <c r="V283" s="1">
        <v>70722.37</v>
      </c>
      <c r="W283">
        <v>77.19</v>
      </c>
      <c r="X283" s="1">
        <v>159150.9</v>
      </c>
      <c r="Y283">
        <v>0.86929999999999996</v>
      </c>
      <c r="Z283">
        <v>6.6199999999999995E-2</v>
      </c>
      <c r="AA283">
        <v>6.4600000000000005E-2</v>
      </c>
      <c r="AB283">
        <v>0.13070000000000001</v>
      </c>
      <c r="AC283">
        <v>159.15</v>
      </c>
      <c r="AD283" s="1">
        <v>3701.71</v>
      </c>
      <c r="AE283">
        <v>516.54</v>
      </c>
      <c r="AF283" s="1">
        <v>150207.74</v>
      </c>
      <c r="AG283">
        <v>309</v>
      </c>
      <c r="AH283" s="1">
        <v>40278</v>
      </c>
      <c r="AI283" s="1">
        <v>60072</v>
      </c>
      <c r="AJ283">
        <v>39.700000000000003</v>
      </c>
      <c r="AK283">
        <v>22</v>
      </c>
      <c r="AL283">
        <v>23.76</v>
      </c>
      <c r="AM283">
        <v>4.8</v>
      </c>
      <c r="AN283" s="1">
        <v>2986.45</v>
      </c>
      <c r="AO283">
        <v>1.4303999999999999</v>
      </c>
      <c r="AP283" s="1">
        <v>1631.51</v>
      </c>
      <c r="AQ283" s="1">
        <v>2934.33</v>
      </c>
      <c r="AR283" s="1">
        <v>6807.99</v>
      </c>
      <c r="AS283">
        <v>610.62</v>
      </c>
      <c r="AT283">
        <v>414.2</v>
      </c>
      <c r="AU283" s="1">
        <v>12398.67</v>
      </c>
      <c r="AV283" s="1">
        <v>5755.91</v>
      </c>
      <c r="AW283">
        <v>0.41039999999999999</v>
      </c>
      <c r="AX283" s="1">
        <v>6126.59</v>
      </c>
      <c r="AY283">
        <v>0.43680000000000002</v>
      </c>
      <c r="AZ283" s="1">
        <v>1471.21</v>
      </c>
      <c r="BA283">
        <v>0.10489999999999999</v>
      </c>
      <c r="BB283">
        <v>672.72</v>
      </c>
      <c r="BC283">
        <v>4.8000000000000001E-2</v>
      </c>
      <c r="BD283" s="1">
        <v>14026.44</v>
      </c>
      <c r="BE283" s="1">
        <v>5466.29</v>
      </c>
      <c r="BF283">
        <v>1.4402999999999999</v>
      </c>
      <c r="BG283">
        <v>0.5353</v>
      </c>
      <c r="BH283">
        <v>0.19769999999999999</v>
      </c>
      <c r="BI283">
        <v>0.2051</v>
      </c>
      <c r="BJ283">
        <v>4.8399999999999999E-2</v>
      </c>
      <c r="BK283">
        <v>1.35E-2</v>
      </c>
    </row>
    <row r="284" spans="1:63" x14ac:dyDescent="0.25">
      <c r="A284" t="s">
        <v>285</v>
      </c>
      <c r="B284">
        <v>48009</v>
      </c>
      <c r="C284">
        <v>36</v>
      </c>
      <c r="D284">
        <v>129.12</v>
      </c>
      <c r="E284" s="1">
        <v>4648.3100000000004</v>
      </c>
      <c r="F284" s="1">
        <v>4437.3100000000004</v>
      </c>
      <c r="G284">
        <v>0.1023</v>
      </c>
      <c r="H284">
        <v>2.0000000000000001E-4</v>
      </c>
      <c r="I284">
        <v>0.2707</v>
      </c>
      <c r="J284">
        <v>5.0000000000000001E-4</v>
      </c>
      <c r="K284">
        <v>4.1700000000000001E-2</v>
      </c>
      <c r="L284">
        <v>0.50890000000000002</v>
      </c>
      <c r="M284">
        <v>7.5800000000000006E-2</v>
      </c>
      <c r="N284">
        <v>0.38929999999999998</v>
      </c>
      <c r="O284">
        <v>0.1232</v>
      </c>
      <c r="P284">
        <v>0.1273</v>
      </c>
      <c r="Q284" s="1">
        <v>57166.59</v>
      </c>
      <c r="R284">
        <v>0.251</v>
      </c>
      <c r="S284">
        <v>0.21959999999999999</v>
      </c>
      <c r="T284">
        <v>0.52939999999999998</v>
      </c>
      <c r="U284">
        <v>26.5</v>
      </c>
      <c r="V284" s="1">
        <v>77881.490000000005</v>
      </c>
      <c r="W284">
        <v>172.18</v>
      </c>
      <c r="X284" s="1">
        <v>138960.76999999999</v>
      </c>
      <c r="Y284">
        <v>0.72989999999999999</v>
      </c>
      <c r="Z284">
        <v>0.20269999999999999</v>
      </c>
      <c r="AA284">
        <v>6.7400000000000002E-2</v>
      </c>
      <c r="AB284">
        <v>0.27010000000000001</v>
      </c>
      <c r="AC284">
        <v>138.96</v>
      </c>
      <c r="AD284" s="1">
        <v>5443.22</v>
      </c>
      <c r="AE284">
        <v>683.36</v>
      </c>
      <c r="AF284" s="1">
        <v>129160.05</v>
      </c>
      <c r="AG284">
        <v>207</v>
      </c>
      <c r="AH284" s="1">
        <v>45283</v>
      </c>
      <c r="AI284" s="1">
        <v>60188</v>
      </c>
      <c r="AJ284">
        <v>48.2</v>
      </c>
      <c r="AK284">
        <v>38.520000000000003</v>
      </c>
      <c r="AL284">
        <v>38.5</v>
      </c>
      <c r="AM284">
        <v>4.8</v>
      </c>
      <c r="AN284">
        <v>0</v>
      </c>
      <c r="AO284">
        <v>0.84570000000000001</v>
      </c>
      <c r="AP284" s="1">
        <v>1276.4100000000001</v>
      </c>
      <c r="AQ284" s="1">
        <v>1134.1500000000001</v>
      </c>
      <c r="AR284" s="1">
        <v>5435.53</v>
      </c>
      <c r="AS284">
        <v>456.37</v>
      </c>
      <c r="AT284">
        <v>213.38</v>
      </c>
      <c r="AU284" s="1">
        <v>8515.84</v>
      </c>
      <c r="AV284" s="1">
        <v>4198.43</v>
      </c>
      <c r="AW284">
        <v>0.38190000000000002</v>
      </c>
      <c r="AX284" s="1">
        <v>4753.21</v>
      </c>
      <c r="AY284">
        <v>0.43240000000000001</v>
      </c>
      <c r="AZ284" s="1">
        <v>1311.22</v>
      </c>
      <c r="BA284">
        <v>0.1193</v>
      </c>
      <c r="BB284">
        <v>729.43</v>
      </c>
      <c r="BC284">
        <v>6.6400000000000001E-2</v>
      </c>
      <c r="BD284" s="1">
        <v>10992.29</v>
      </c>
      <c r="BE284" s="1">
        <v>1975.76</v>
      </c>
      <c r="BF284">
        <v>0.56589999999999996</v>
      </c>
      <c r="BG284">
        <v>0.53369999999999995</v>
      </c>
      <c r="BH284">
        <v>0.1893</v>
      </c>
      <c r="BI284">
        <v>0.23569999999999999</v>
      </c>
      <c r="BJ284">
        <v>2.76E-2</v>
      </c>
      <c r="BK284">
        <v>1.37E-2</v>
      </c>
    </row>
    <row r="285" spans="1:63" x14ac:dyDescent="0.25">
      <c r="A285" t="s">
        <v>286</v>
      </c>
      <c r="B285">
        <v>48017</v>
      </c>
      <c r="C285">
        <v>108</v>
      </c>
      <c r="D285">
        <v>18.149999999999999</v>
      </c>
      <c r="E285" s="1">
        <v>1959.84</v>
      </c>
      <c r="F285" s="1">
        <v>1993.86</v>
      </c>
      <c r="G285">
        <v>2.9999999999999997E-4</v>
      </c>
      <c r="H285">
        <v>0</v>
      </c>
      <c r="I285">
        <v>3.5000000000000001E-3</v>
      </c>
      <c r="J285">
        <v>1.2999999999999999E-3</v>
      </c>
      <c r="K285">
        <v>1.1599999999999999E-2</v>
      </c>
      <c r="L285">
        <v>0.95930000000000004</v>
      </c>
      <c r="M285">
        <v>2.41E-2</v>
      </c>
      <c r="N285">
        <v>0.38019999999999998</v>
      </c>
      <c r="O285">
        <v>1.5E-3</v>
      </c>
      <c r="P285">
        <v>0.1089</v>
      </c>
      <c r="Q285" s="1">
        <v>60297.51</v>
      </c>
      <c r="R285">
        <v>0.18329999999999999</v>
      </c>
      <c r="S285">
        <v>0.2167</v>
      </c>
      <c r="T285">
        <v>0.6</v>
      </c>
      <c r="U285">
        <v>16.75</v>
      </c>
      <c r="V285" s="1">
        <v>93296.52</v>
      </c>
      <c r="W285">
        <v>112.21</v>
      </c>
      <c r="X285" s="1">
        <v>129680.06</v>
      </c>
      <c r="Y285">
        <v>0.82969999999999999</v>
      </c>
      <c r="Z285">
        <v>6.9500000000000006E-2</v>
      </c>
      <c r="AA285">
        <v>0.1008</v>
      </c>
      <c r="AB285">
        <v>0.17030000000000001</v>
      </c>
      <c r="AC285">
        <v>129.68</v>
      </c>
      <c r="AD285" s="1">
        <v>3003.82</v>
      </c>
      <c r="AE285">
        <v>388.54</v>
      </c>
      <c r="AF285" s="1">
        <v>121894.37</v>
      </c>
      <c r="AG285">
        <v>168</v>
      </c>
      <c r="AH285" s="1">
        <v>35502</v>
      </c>
      <c r="AI285" s="1">
        <v>54326</v>
      </c>
      <c r="AJ285">
        <v>31.9</v>
      </c>
      <c r="AK285">
        <v>22.06</v>
      </c>
      <c r="AL285">
        <v>23.64</v>
      </c>
      <c r="AM285">
        <v>4.5999999999999996</v>
      </c>
      <c r="AN285" s="1">
        <v>1164.27</v>
      </c>
      <c r="AO285">
        <v>1.1697</v>
      </c>
      <c r="AP285" s="1">
        <v>1807.78</v>
      </c>
      <c r="AQ285" s="1">
        <v>2369.86</v>
      </c>
      <c r="AR285" s="1">
        <v>5428.28</v>
      </c>
      <c r="AS285">
        <v>323.8</v>
      </c>
      <c r="AT285">
        <v>242.06</v>
      </c>
      <c r="AU285" s="1">
        <v>10171.790000000001</v>
      </c>
      <c r="AV285" s="1">
        <v>5787.85</v>
      </c>
      <c r="AW285">
        <v>0.49919999999999998</v>
      </c>
      <c r="AX285" s="1">
        <v>3706.36</v>
      </c>
      <c r="AY285">
        <v>0.31969999999999998</v>
      </c>
      <c r="AZ285" s="1">
        <v>1448.31</v>
      </c>
      <c r="BA285">
        <v>0.1249</v>
      </c>
      <c r="BB285">
        <v>651.69000000000005</v>
      </c>
      <c r="BC285">
        <v>5.62E-2</v>
      </c>
      <c r="BD285" s="1">
        <v>11594.21</v>
      </c>
      <c r="BE285" s="1">
        <v>5701.43</v>
      </c>
      <c r="BF285">
        <v>1.9374</v>
      </c>
      <c r="BG285">
        <v>0.60389999999999999</v>
      </c>
      <c r="BH285">
        <v>0.17860000000000001</v>
      </c>
      <c r="BI285">
        <v>0.16569999999999999</v>
      </c>
      <c r="BJ285">
        <v>3.61E-2</v>
      </c>
      <c r="BK285">
        <v>1.5699999999999999E-2</v>
      </c>
    </row>
    <row r="286" spans="1:63" x14ac:dyDescent="0.25">
      <c r="A286" t="s">
        <v>287</v>
      </c>
      <c r="B286">
        <v>44222</v>
      </c>
      <c r="C286">
        <v>9</v>
      </c>
      <c r="D286">
        <v>540.83000000000004</v>
      </c>
      <c r="E286" s="1">
        <v>4867.4799999999996</v>
      </c>
      <c r="F286" s="1">
        <v>3631.56</v>
      </c>
      <c r="G286">
        <v>2.2000000000000001E-3</v>
      </c>
      <c r="H286">
        <v>2.9999999999999997E-4</v>
      </c>
      <c r="I286">
        <v>0.39429999999999998</v>
      </c>
      <c r="J286">
        <v>1E-3</v>
      </c>
      <c r="K286">
        <v>5.6099999999999997E-2</v>
      </c>
      <c r="L286">
        <v>0.35930000000000001</v>
      </c>
      <c r="M286">
        <v>0.18679999999999999</v>
      </c>
      <c r="N286">
        <v>0.99770000000000003</v>
      </c>
      <c r="O286">
        <v>7.4000000000000003E-3</v>
      </c>
      <c r="P286">
        <v>0.20330000000000001</v>
      </c>
      <c r="Q286" s="1">
        <v>53075.78</v>
      </c>
      <c r="R286">
        <v>0.28770000000000001</v>
      </c>
      <c r="S286">
        <v>0.17119999999999999</v>
      </c>
      <c r="T286">
        <v>0.54110000000000003</v>
      </c>
      <c r="U286">
        <v>25.79</v>
      </c>
      <c r="V286" s="1">
        <v>84982.09</v>
      </c>
      <c r="W286">
        <v>186.43</v>
      </c>
      <c r="X286" s="1">
        <v>59696.49</v>
      </c>
      <c r="Y286">
        <v>0.63449999999999995</v>
      </c>
      <c r="Z286">
        <v>0.29170000000000001</v>
      </c>
      <c r="AA286">
        <v>7.3800000000000004E-2</v>
      </c>
      <c r="AB286">
        <v>0.36549999999999999</v>
      </c>
      <c r="AC286">
        <v>59.7</v>
      </c>
      <c r="AD286" s="1">
        <v>2034.65</v>
      </c>
      <c r="AE286">
        <v>273.26</v>
      </c>
      <c r="AF286" s="1">
        <v>48570.85</v>
      </c>
      <c r="AG286">
        <v>8</v>
      </c>
      <c r="AH286" s="1">
        <v>23597</v>
      </c>
      <c r="AI286" s="1">
        <v>34183</v>
      </c>
      <c r="AJ286">
        <v>41.54</v>
      </c>
      <c r="AK286">
        <v>33.200000000000003</v>
      </c>
      <c r="AL286">
        <v>34.11</v>
      </c>
      <c r="AM286">
        <v>3.7</v>
      </c>
      <c r="AN286">
        <v>0</v>
      </c>
      <c r="AO286">
        <v>0.91990000000000005</v>
      </c>
      <c r="AP286" s="1">
        <v>1475.94</v>
      </c>
      <c r="AQ286" s="1">
        <v>2752.32</v>
      </c>
      <c r="AR286" s="1">
        <v>7039.53</v>
      </c>
      <c r="AS286" s="1">
        <v>1005.04</v>
      </c>
      <c r="AT286" s="1">
        <v>1333.42</v>
      </c>
      <c r="AU286" s="1">
        <v>13606.24</v>
      </c>
      <c r="AV286" s="1">
        <v>13106.41</v>
      </c>
      <c r="AW286">
        <v>0.69910000000000005</v>
      </c>
      <c r="AX286" s="1">
        <v>2411.14</v>
      </c>
      <c r="AY286">
        <v>0.12859999999999999</v>
      </c>
      <c r="AZ286" s="1">
        <v>1028.6400000000001</v>
      </c>
      <c r="BA286">
        <v>5.4899999999999997E-2</v>
      </c>
      <c r="BB286" s="1">
        <v>2201.48</v>
      </c>
      <c r="BC286">
        <v>0.1174</v>
      </c>
      <c r="BD286" s="1">
        <v>18747.68</v>
      </c>
      <c r="BE286" s="1">
        <v>7484.65</v>
      </c>
      <c r="BF286">
        <v>5.7343000000000002</v>
      </c>
      <c r="BG286">
        <v>0.5202</v>
      </c>
      <c r="BH286">
        <v>0.16109999999999999</v>
      </c>
      <c r="BI286">
        <v>0.2853</v>
      </c>
      <c r="BJ286">
        <v>2.5600000000000001E-2</v>
      </c>
      <c r="BK286">
        <v>7.7999999999999996E-3</v>
      </c>
    </row>
    <row r="287" spans="1:63" x14ac:dyDescent="0.25">
      <c r="A287" t="s">
        <v>288</v>
      </c>
      <c r="B287">
        <v>50369</v>
      </c>
      <c r="C287">
        <v>145</v>
      </c>
      <c r="D287">
        <v>5.37</v>
      </c>
      <c r="E287">
        <v>778.96</v>
      </c>
      <c r="F287">
        <v>863.15</v>
      </c>
      <c r="G287">
        <v>1.1999999999999999E-3</v>
      </c>
      <c r="H287">
        <v>0</v>
      </c>
      <c r="I287">
        <v>5.7000000000000002E-3</v>
      </c>
      <c r="J287">
        <v>0</v>
      </c>
      <c r="K287">
        <v>3.2899999999999999E-2</v>
      </c>
      <c r="L287">
        <v>0.94779999999999998</v>
      </c>
      <c r="M287">
        <v>1.2500000000000001E-2</v>
      </c>
      <c r="N287">
        <v>0.35699999999999998</v>
      </c>
      <c r="O287">
        <v>1.2999999999999999E-3</v>
      </c>
      <c r="P287">
        <v>0.1225</v>
      </c>
      <c r="Q287" s="1">
        <v>56733.87</v>
      </c>
      <c r="R287">
        <v>0.21129999999999999</v>
      </c>
      <c r="S287">
        <v>0.14080000000000001</v>
      </c>
      <c r="T287">
        <v>0.64790000000000003</v>
      </c>
      <c r="U287">
        <v>8.25</v>
      </c>
      <c r="V287" s="1">
        <v>74685.06</v>
      </c>
      <c r="W287">
        <v>92.4</v>
      </c>
      <c r="X287" s="1">
        <v>203964.56</v>
      </c>
      <c r="Y287">
        <v>0.90839999999999999</v>
      </c>
      <c r="Z287">
        <v>5.1700000000000003E-2</v>
      </c>
      <c r="AA287">
        <v>3.9899999999999998E-2</v>
      </c>
      <c r="AB287">
        <v>9.1600000000000001E-2</v>
      </c>
      <c r="AC287">
        <v>203.96</v>
      </c>
      <c r="AD287" s="1">
        <v>5267.39</v>
      </c>
      <c r="AE287">
        <v>708.36</v>
      </c>
      <c r="AF287" s="1">
        <v>190181.5</v>
      </c>
      <c r="AG287">
        <v>463</v>
      </c>
      <c r="AH287" s="1">
        <v>35187</v>
      </c>
      <c r="AI287" s="1">
        <v>55384</v>
      </c>
      <c r="AJ287">
        <v>45.7</v>
      </c>
      <c r="AK287">
        <v>24.48</v>
      </c>
      <c r="AL287">
        <v>34.06</v>
      </c>
      <c r="AM287">
        <v>5.3</v>
      </c>
      <c r="AN287">
        <v>0</v>
      </c>
      <c r="AO287">
        <v>1.3331999999999999</v>
      </c>
      <c r="AP287" s="1">
        <v>1723.66</v>
      </c>
      <c r="AQ287" s="1">
        <v>1895.66</v>
      </c>
      <c r="AR287" s="1">
        <v>7233.12</v>
      </c>
      <c r="AS287">
        <v>283.85000000000002</v>
      </c>
      <c r="AT287">
        <v>300.95</v>
      </c>
      <c r="AU287" s="1">
        <v>11437.29</v>
      </c>
      <c r="AV287" s="1">
        <v>5393.24</v>
      </c>
      <c r="AW287">
        <v>0.4032</v>
      </c>
      <c r="AX287" s="1">
        <v>3794.31</v>
      </c>
      <c r="AY287">
        <v>0.28360000000000002</v>
      </c>
      <c r="AZ287" s="1">
        <v>3440.05</v>
      </c>
      <c r="BA287">
        <v>0.25719999999999998</v>
      </c>
      <c r="BB287">
        <v>749.4</v>
      </c>
      <c r="BC287">
        <v>5.6000000000000001E-2</v>
      </c>
      <c r="BD287" s="1">
        <v>13377</v>
      </c>
      <c r="BE287" s="1">
        <v>5299.07</v>
      </c>
      <c r="BF287">
        <v>1.8661000000000001</v>
      </c>
      <c r="BG287">
        <v>0.50980000000000003</v>
      </c>
      <c r="BH287">
        <v>0.20369999999999999</v>
      </c>
      <c r="BI287">
        <v>0.14929999999999999</v>
      </c>
      <c r="BJ287">
        <v>4.0399999999999998E-2</v>
      </c>
      <c r="BK287">
        <v>9.6799999999999997E-2</v>
      </c>
    </row>
    <row r="288" spans="1:63" x14ac:dyDescent="0.25">
      <c r="A288" t="s">
        <v>289</v>
      </c>
      <c r="B288">
        <v>45450</v>
      </c>
      <c r="C288">
        <v>25</v>
      </c>
      <c r="D288">
        <v>32.6</v>
      </c>
      <c r="E288">
        <v>814.88</v>
      </c>
      <c r="F288">
        <v>855.73</v>
      </c>
      <c r="G288">
        <v>0</v>
      </c>
      <c r="H288">
        <v>0</v>
      </c>
      <c r="I288">
        <v>6.1000000000000004E-3</v>
      </c>
      <c r="J288">
        <v>0</v>
      </c>
      <c r="K288">
        <v>9.7999999999999997E-3</v>
      </c>
      <c r="L288">
        <v>0.97409999999999997</v>
      </c>
      <c r="M288">
        <v>0.01</v>
      </c>
      <c r="N288">
        <v>0.55620000000000003</v>
      </c>
      <c r="O288">
        <v>0</v>
      </c>
      <c r="P288">
        <v>0.18709999999999999</v>
      </c>
      <c r="Q288" s="1">
        <v>55431.42</v>
      </c>
      <c r="R288">
        <v>0.25</v>
      </c>
      <c r="S288">
        <v>0.1176</v>
      </c>
      <c r="T288">
        <v>0.63239999999999996</v>
      </c>
      <c r="U288">
        <v>15.75</v>
      </c>
      <c r="V288" s="1">
        <v>72297.33</v>
      </c>
      <c r="W288">
        <v>50.27</v>
      </c>
      <c r="X288" s="1">
        <v>113945.78</v>
      </c>
      <c r="Y288">
        <v>0.68730000000000002</v>
      </c>
      <c r="Z288">
        <v>0.18840000000000001</v>
      </c>
      <c r="AA288">
        <v>0.12429999999999999</v>
      </c>
      <c r="AB288">
        <v>0.31269999999999998</v>
      </c>
      <c r="AC288">
        <v>113.95</v>
      </c>
      <c r="AD288" s="1">
        <v>2610.12</v>
      </c>
      <c r="AE288">
        <v>328.18</v>
      </c>
      <c r="AF288" s="1">
        <v>103985.39</v>
      </c>
      <c r="AG288">
        <v>108</v>
      </c>
      <c r="AH288" s="1">
        <v>28627</v>
      </c>
      <c r="AI288" s="1">
        <v>44436</v>
      </c>
      <c r="AJ288">
        <v>28.9</v>
      </c>
      <c r="AK288">
        <v>22.01</v>
      </c>
      <c r="AL288">
        <v>22.24</v>
      </c>
      <c r="AM288">
        <v>0</v>
      </c>
      <c r="AN288">
        <v>0</v>
      </c>
      <c r="AO288">
        <v>0.69279999999999997</v>
      </c>
      <c r="AP288" s="1">
        <v>1414.99</v>
      </c>
      <c r="AQ288" s="1">
        <v>2371.73</v>
      </c>
      <c r="AR288" s="1">
        <v>6921.92</v>
      </c>
      <c r="AS288">
        <v>882.4</v>
      </c>
      <c r="AT288">
        <v>318.33999999999997</v>
      </c>
      <c r="AU288" s="1">
        <v>11909.41</v>
      </c>
      <c r="AV288" s="1">
        <v>7498.69</v>
      </c>
      <c r="AW288">
        <v>0.59940000000000004</v>
      </c>
      <c r="AX288" s="1">
        <v>2042.53</v>
      </c>
      <c r="AY288">
        <v>0.1633</v>
      </c>
      <c r="AZ288" s="1">
        <v>1654.41</v>
      </c>
      <c r="BA288">
        <v>0.13220000000000001</v>
      </c>
      <c r="BB288" s="1">
        <v>1315.21</v>
      </c>
      <c r="BC288">
        <v>0.1051</v>
      </c>
      <c r="BD288" s="1">
        <v>12510.84</v>
      </c>
      <c r="BE288" s="1">
        <v>7643.76</v>
      </c>
      <c r="BF288">
        <v>3.2927</v>
      </c>
      <c r="BG288">
        <v>0.4677</v>
      </c>
      <c r="BH288">
        <v>0.186</v>
      </c>
      <c r="BI288">
        <v>0.316</v>
      </c>
      <c r="BJ288">
        <v>2.24E-2</v>
      </c>
      <c r="BK288">
        <v>8.0000000000000002E-3</v>
      </c>
    </row>
    <row r="289" spans="1:63" x14ac:dyDescent="0.25">
      <c r="A289" t="s">
        <v>290</v>
      </c>
      <c r="B289">
        <v>50443</v>
      </c>
      <c r="C289">
        <v>100</v>
      </c>
      <c r="D289">
        <v>49.88</v>
      </c>
      <c r="E289" s="1">
        <v>4988.3900000000003</v>
      </c>
      <c r="F289" s="1">
        <v>4606.3599999999997</v>
      </c>
      <c r="G289">
        <v>7.7000000000000002E-3</v>
      </c>
      <c r="H289">
        <v>0</v>
      </c>
      <c r="I289">
        <v>1.8800000000000001E-2</v>
      </c>
      <c r="J289">
        <v>4.0000000000000002E-4</v>
      </c>
      <c r="K289">
        <v>3.5499999999999997E-2</v>
      </c>
      <c r="L289">
        <v>0.89559999999999995</v>
      </c>
      <c r="M289">
        <v>4.2000000000000003E-2</v>
      </c>
      <c r="N289">
        <v>0.17560000000000001</v>
      </c>
      <c r="O289">
        <v>6.1999999999999998E-3</v>
      </c>
      <c r="P289">
        <v>0.13200000000000001</v>
      </c>
      <c r="Q289" s="1">
        <v>56763.39</v>
      </c>
      <c r="R289">
        <v>0.46529999999999999</v>
      </c>
      <c r="S289">
        <v>9.2399999999999996E-2</v>
      </c>
      <c r="T289">
        <v>0.44219999999999998</v>
      </c>
      <c r="U289">
        <v>35.33</v>
      </c>
      <c r="V289" s="1">
        <v>86357.94</v>
      </c>
      <c r="W289">
        <v>136.74</v>
      </c>
      <c r="X289" s="1">
        <v>209165.8</v>
      </c>
      <c r="Y289">
        <v>0.93700000000000006</v>
      </c>
      <c r="Z289">
        <v>3.5900000000000001E-2</v>
      </c>
      <c r="AA289">
        <v>2.7099999999999999E-2</v>
      </c>
      <c r="AB289">
        <v>6.3E-2</v>
      </c>
      <c r="AC289">
        <v>209.17</v>
      </c>
      <c r="AD289" s="1">
        <v>7257.24</v>
      </c>
      <c r="AE289" s="1">
        <v>1044.82</v>
      </c>
      <c r="AF289" s="1">
        <v>193726.24</v>
      </c>
      <c r="AG289">
        <v>473</v>
      </c>
      <c r="AH289" s="1">
        <v>52387</v>
      </c>
      <c r="AI289" s="1">
        <v>80087</v>
      </c>
      <c r="AJ289">
        <v>49.84</v>
      </c>
      <c r="AK289">
        <v>34</v>
      </c>
      <c r="AL289">
        <v>41.44</v>
      </c>
      <c r="AM289">
        <v>1.6</v>
      </c>
      <c r="AN289">
        <v>0</v>
      </c>
      <c r="AO289">
        <v>0.67659999999999998</v>
      </c>
      <c r="AP289" s="1">
        <v>1290.25</v>
      </c>
      <c r="AQ289" s="1">
        <v>2453.23</v>
      </c>
      <c r="AR289" s="1">
        <v>6250.57</v>
      </c>
      <c r="AS289">
        <v>365.04</v>
      </c>
      <c r="AT289">
        <v>298.23</v>
      </c>
      <c r="AU289" s="1">
        <v>10657.31</v>
      </c>
      <c r="AV289" s="1">
        <v>4018.4</v>
      </c>
      <c r="AW289">
        <v>0.34989999999999999</v>
      </c>
      <c r="AX289" s="1">
        <v>6092.92</v>
      </c>
      <c r="AY289">
        <v>0.53049999999999997</v>
      </c>
      <c r="AZ289">
        <v>865.88</v>
      </c>
      <c r="BA289">
        <v>7.5399999999999995E-2</v>
      </c>
      <c r="BB289">
        <v>508.04</v>
      </c>
      <c r="BC289">
        <v>4.4200000000000003E-2</v>
      </c>
      <c r="BD289" s="1">
        <v>11485.24</v>
      </c>
      <c r="BE289" s="1">
        <v>2353.92</v>
      </c>
      <c r="BF289">
        <v>0.36330000000000001</v>
      </c>
      <c r="BG289">
        <v>0.53659999999999997</v>
      </c>
      <c r="BH289">
        <v>0.22969999999999999</v>
      </c>
      <c r="BI289">
        <v>0.1885</v>
      </c>
      <c r="BJ289">
        <v>4.07E-2</v>
      </c>
      <c r="BK289">
        <v>4.4999999999999997E-3</v>
      </c>
    </row>
    <row r="290" spans="1:63" x14ac:dyDescent="0.25">
      <c r="A290" t="s">
        <v>291</v>
      </c>
      <c r="B290">
        <v>44230</v>
      </c>
      <c r="C290">
        <v>2</v>
      </c>
      <c r="D290">
        <v>316.94</v>
      </c>
      <c r="E290">
        <v>633.87</v>
      </c>
      <c r="F290">
        <v>541.22</v>
      </c>
      <c r="G290">
        <v>2.7000000000000001E-3</v>
      </c>
      <c r="H290">
        <v>0</v>
      </c>
      <c r="I290">
        <v>0.45419999999999999</v>
      </c>
      <c r="J290">
        <v>5.0000000000000001E-3</v>
      </c>
      <c r="K290">
        <v>9.74E-2</v>
      </c>
      <c r="L290">
        <v>0.33889999999999998</v>
      </c>
      <c r="M290">
        <v>0.1017</v>
      </c>
      <c r="N290">
        <v>0.99450000000000005</v>
      </c>
      <c r="O290">
        <v>0.1051</v>
      </c>
      <c r="P290">
        <v>0.18149999999999999</v>
      </c>
      <c r="Q290" s="1">
        <v>51060.35</v>
      </c>
      <c r="R290">
        <v>0.44440000000000002</v>
      </c>
      <c r="S290">
        <v>0.15559999999999999</v>
      </c>
      <c r="T290">
        <v>0.4</v>
      </c>
      <c r="U290">
        <v>5.3</v>
      </c>
      <c r="V290" s="1">
        <v>102098.74</v>
      </c>
      <c r="W290">
        <v>116.35</v>
      </c>
      <c r="X290" s="1">
        <v>98052.72</v>
      </c>
      <c r="Y290">
        <v>0.39360000000000001</v>
      </c>
      <c r="Z290">
        <v>0.45419999999999999</v>
      </c>
      <c r="AA290">
        <v>0.1522</v>
      </c>
      <c r="AB290">
        <v>0.60640000000000005</v>
      </c>
      <c r="AC290">
        <v>98.05</v>
      </c>
      <c r="AD290" s="1">
        <v>4515.99</v>
      </c>
      <c r="AE290">
        <v>254.56</v>
      </c>
      <c r="AF290" s="1">
        <v>97101.11</v>
      </c>
      <c r="AG290">
        <v>91</v>
      </c>
      <c r="AH290" s="1">
        <v>26008</v>
      </c>
      <c r="AI290" s="1">
        <v>32846</v>
      </c>
      <c r="AJ290">
        <v>49.79</v>
      </c>
      <c r="AK290">
        <v>41.45</v>
      </c>
      <c r="AL290">
        <v>48.8</v>
      </c>
      <c r="AM290">
        <v>4.1900000000000004</v>
      </c>
      <c r="AN290">
        <v>0</v>
      </c>
      <c r="AO290">
        <v>0.95440000000000003</v>
      </c>
      <c r="AP290" s="1">
        <v>2811.57</v>
      </c>
      <c r="AQ290" s="1">
        <v>1586.34</v>
      </c>
      <c r="AR290" s="1">
        <v>6354.87</v>
      </c>
      <c r="AS290" s="1">
        <v>1371.28</v>
      </c>
      <c r="AT290">
        <v>580.13</v>
      </c>
      <c r="AU290" s="1">
        <v>12704.31</v>
      </c>
      <c r="AV290" s="1">
        <v>9936.41</v>
      </c>
      <c r="AW290">
        <v>0.55879999999999996</v>
      </c>
      <c r="AX290" s="1">
        <v>4517.42</v>
      </c>
      <c r="AY290">
        <v>0.25409999999999999</v>
      </c>
      <c r="AZ290" s="1">
        <v>1623.81</v>
      </c>
      <c r="BA290">
        <v>9.1300000000000006E-2</v>
      </c>
      <c r="BB290" s="1">
        <v>1703.55</v>
      </c>
      <c r="BC290">
        <v>9.5799999999999996E-2</v>
      </c>
      <c r="BD290" s="1">
        <v>17781.189999999999</v>
      </c>
      <c r="BE290" s="1">
        <v>6080.86</v>
      </c>
      <c r="BF290">
        <v>3.7883</v>
      </c>
      <c r="BG290">
        <v>0.42880000000000001</v>
      </c>
      <c r="BH290">
        <v>0.17119999999999999</v>
      </c>
      <c r="BI290">
        <v>0.37369999999999998</v>
      </c>
      <c r="BJ290">
        <v>1.32E-2</v>
      </c>
      <c r="BK290">
        <v>1.2999999999999999E-2</v>
      </c>
    </row>
    <row r="291" spans="1:63" x14ac:dyDescent="0.25">
      <c r="A291" t="s">
        <v>292</v>
      </c>
      <c r="B291">
        <v>49080</v>
      </c>
      <c r="C291">
        <v>198</v>
      </c>
      <c r="D291">
        <v>9.3000000000000007</v>
      </c>
      <c r="E291" s="1">
        <v>1840.96</v>
      </c>
      <c r="F291" s="1">
        <v>1710.98</v>
      </c>
      <c r="G291">
        <v>3.7000000000000002E-3</v>
      </c>
      <c r="H291">
        <v>0</v>
      </c>
      <c r="I291">
        <v>1.0999999999999999E-2</v>
      </c>
      <c r="J291">
        <v>5.9999999999999995E-4</v>
      </c>
      <c r="K291">
        <v>8.3999999999999995E-3</v>
      </c>
      <c r="L291">
        <v>0.96209999999999996</v>
      </c>
      <c r="M291">
        <v>1.4200000000000001E-2</v>
      </c>
      <c r="N291">
        <v>0.4143</v>
      </c>
      <c r="O291">
        <v>2.3E-3</v>
      </c>
      <c r="P291">
        <v>0.1726</v>
      </c>
      <c r="Q291" s="1">
        <v>60750.54</v>
      </c>
      <c r="R291">
        <v>0.13270000000000001</v>
      </c>
      <c r="S291">
        <v>0.18579999999999999</v>
      </c>
      <c r="T291">
        <v>0.68140000000000001</v>
      </c>
      <c r="U291">
        <v>14</v>
      </c>
      <c r="V291" s="1">
        <v>83820.14</v>
      </c>
      <c r="W291">
        <v>123.29</v>
      </c>
      <c r="X291" s="1">
        <v>192278.14</v>
      </c>
      <c r="Y291">
        <v>0.83450000000000002</v>
      </c>
      <c r="Z291">
        <v>7.7899999999999997E-2</v>
      </c>
      <c r="AA291">
        <v>8.77E-2</v>
      </c>
      <c r="AB291">
        <v>0.16550000000000001</v>
      </c>
      <c r="AC291">
        <v>192.28</v>
      </c>
      <c r="AD291" s="1">
        <v>5205.7</v>
      </c>
      <c r="AE291">
        <v>547.19000000000005</v>
      </c>
      <c r="AF291" s="1">
        <v>194444.44</v>
      </c>
      <c r="AG291">
        <v>474</v>
      </c>
      <c r="AH291" s="1">
        <v>35994</v>
      </c>
      <c r="AI291" s="1">
        <v>55709</v>
      </c>
      <c r="AJ291">
        <v>42.6</v>
      </c>
      <c r="AK291">
        <v>24.83</v>
      </c>
      <c r="AL291">
        <v>33.68</v>
      </c>
      <c r="AM291">
        <v>3.4</v>
      </c>
      <c r="AN291" s="1">
        <v>1375.72</v>
      </c>
      <c r="AO291">
        <v>1.3956999999999999</v>
      </c>
      <c r="AP291" s="1">
        <v>1975.02</v>
      </c>
      <c r="AQ291" s="1">
        <v>2468.1799999999998</v>
      </c>
      <c r="AR291" s="1">
        <v>6899.74</v>
      </c>
      <c r="AS291">
        <v>558.55999999999995</v>
      </c>
      <c r="AT291">
        <v>224.18</v>
      </c>
      <c r="AU291" s="1">
        <v>12125.68</v>
      </c>
      <c r="AV291" s="1">
        <v>5616.99</v>
      </c>
      <c r="AW291">
        <v>0.41249999999999998</v>
      </c>
      <c r="AX291" s="1">
        <v>5914.83</v>
      </c>
      <c r="AY291">
        <v>0.43440000000000001</v>
      </c>
      <c r="AZ291" s="1">
        <v>1354.44</v>
      </c>
      <c r="BA291">
        <v>9.9500000000000005E-2</v>
      </c>
      <c r="BB291">
        <v>730</v>
      </c>
      <c r="BC291">
        <v>5.3600000000000002E-2</v>
      </c>
      <c r="BD291" s="1">
        <v>13616.26</v>
      </c>
      <c r="BE291" s="1">
        <v>4315.72</v>
      </c>
      <c r="BF291">
        <v>1.1335999999999999</v>
      </c>
      <c r="BG291" t="s">
        <v>631</v>
      </c>
      <c r="BH291" t="s">
        <v>631</v>
      </c>
      <c r="BI291" t="s">
        <v>631</v>
      </c>
      <c r="BJ291" t="s">
        <v>631</v>
      </c>
      <c r="BK291" t="s">
        <v>631</v>
      </c>
    </row>
    <row r="292" spans="1:63" x14ac:dyDescent="0.25">
      <c r="A292" t="s">
        <v>293</v>
      </c>
      <c r="B292">
        <v>44248</v>
      </c>
      <c r="C292">
        <v>317</v>
      </c>
      <c r="D292">
        <v>11.67</v>
      </c>
      <c r="E292" s="1">
        <v>3700.9</v>
      </c>
      <c r="F292" s="1">
        <v>3758.17</v>
      </c>
      <c r="G292">
        <v>2.7000000000000001E-3</v>
      </c>
      <c r="H292">
        <v>0</v>
      </c>
      <c r="I292">
        <v>4.4000000000000003E-3</v>
      </c>
      <c r="J292">
        <v>8.0000000000000004E-4</v>
      </c>
      <c r="K292">
        <v>1.06E-2</v>
      </c>
      <c r="L292">
        <v>0.95689999999999997</v>
      </c>
      <c r="M292">
        <v>2.47E-2</v>
      </c>
      <c r="N292">
        <v>1</v>
      </c>
      <c r="O292">
        <v>5.0000000000000001E-4</v>
      </c>
      <c r="P292">
        <v>0.21690000000000001</v>
      </c>
      <c r="Q292" s="1">
        <v>60037.98</v>
      </c>
      <c r="R292">
        <v>0.2213</v>
      </c>
      <c r="S292">
        <v>0.17019999999999999</v>
      </c>
      <c r="T292">
        <v>0.60850000000000004</v>
      </c>
      <c r="U292">
        <v>22.74</v>
      </c>
      <c r="V292" s="1">
        <v>95031.01</v>
      </c>
      <c r="W292">
        <v>158.22</v>
      </c>
      <c r="X292" s="1">
        <v>153460.9</v>
      </c>
      <c r="Y292">
        <v>0.75439999999999996</v>
      </c>
      <c r="Z292">
        <v>8.6699999999999999E-2</v>
      </c>
      <c r="AA292">
        <v>0.159</v>
      </c>
      <c r="AB292">
        <v>0.24560000000000001</v>
      </c>
      <c r="AC292">
        <v>153.46</v>
      </c>
      <c r="AD292" s="1">
        <v>3627.01</v>
      </c>
      <c r="AE292">
        <v>428.78</v>
      </c>
      <c r="AF292" s="1">
        <v>136107.85999999999</v>
      </c>
      <c r="AG292">
        <v>247</v>
      </c>
      <c r="AH292" s="1">
        <v>30758</v>
      </c>
      <c r="AI292" s="1">
        <v>46817</v>
      </c>
      <c r="AJ292">
        <v>31.53</v>
      </c>
      <c r="AK292">
        <v>22.02</v>
      </c>
      <c r="AL292">
        <v>23.22</v>
      </c>
      <c r="AM292">
        <v>2.4</v>
      </c>
      <c r="AN292">
        <v>0</v>
      </c>
      <c r="AO292">
        <v>0.97540000000000004</v>
      </c>
      <c r="AP292" s="1">
        <v>1271.52</v>
      </c>
      <c r="AQ292" s="1">
        <v>2401.6999999999998</v>
      </c>
      <c r="AR292" s="1">
        <v>6739.61</v>
      </c>
      <c r="AS292">
        <v>782.07</v>
      </c>
      <c r="AT292">
        <v>523.9</v>
      </c>
      <c r="AU292" s="1">
        <v>11718.82</v>
      </c>
      <c r="AV292" s="1">
        <v>6366.88</v>
      </c>
      <c r="AW292">
        <v>0.55389999999999995</v>
      </c>
      <c r="AX292" s="1">
        <v>2899.38</v>
      </c>
      <c r="AY292">
        <v>0.25230000000000002</v>
      </c>
      <c r="AZ292">
        <v>827.1</v>
      </c>
      <c r="BA292">
        <v>7.1999999999999995E-2</v>
      </c>
      <c r="BB292" s="1">
        <v>1400.62</v>
      </c>
      <c r="BC292">
        <v>0.12189999999999999</v>
      </c>
      <c r="BD292" s="1">
        <v>11493.98</v>
      </c>
      <c r="BE292" s="1">
        <v>6040.79</v>
      </c>
      <c r="BF292">
        <v>2.4805999999999999</v>
      </c>
      <c r="BG292">
        <v>0.60319999999999996</v>
      </c>
      <c r="BH292">
        <v>0.24229999999999999</v>
      </c>
      <c r="BI292">
        <v>0.1134</v>
      </c>
      <c r="BJ292">
        <v>2.4899999999999999E-2</v>
      </c>
      <c r="BK292">
        <v>1.61E-2</v>
      </c>
    </row>
    <row r="293" spans="1:63" x14ac:dyDescent="0.25">
      <c r="A293" t="s">
        <v>294</v>
      </c>
      <c r="B293">
        <v>44255</v>
      </c>
      <c r="C293">
        <v>57</v>
      </c>
      <c r="D293">
        <v>37.32</v>
      </c>
      <c r="E293" s="1">
        <v>2127.3000000000002</v>
      </c>
      <c r="F293" s="1">
        <v>2096.4299999999998</v>
      </c>
      <c r="G293">
        <v>6.8999999999999999E-3</v>
      </c>
      <c r="H293">
        <v>1.9E-3</v>
      </c>
      <c r="I293">
        <v>3.4000000000000002E-2</v>
      </c>
      <c r="J293">
        <v>5.0000000000000001E-4</v>
      </c>
      <c r="K293">
        <v>2.0799999999999999E-2</v>
      </c>
      <c r="L293">
        <v>0.88670000000000004</v>
      </c>
      <c r="M293">
        <v>4.9200000000000001E-2</v>
      </c>
      <c r="N293">
        <v>0.33360000000000001</v>
      </c>
      <c r="O293">
        <v>1.0800000000000001E-2</v>
      </c>
      <c r="P293">
        <v>0.1663</v>
      </c>
      <c r="Q293" s="1">
        <v>56679.27</v>
      </c>
      <c r="R293">
        <v>0.3357</v>
      </c>
      <c r="S293">
        <v>0.13569999999999999</v>
      </c>
      <c r="T293">
        <v>0.52859999999999996</v>
      </c>
      <c r="U293">
        <v>18</v>
      </c>
      <c r="V293" s="1">
        <v>77836.5</v>
      </c>
      <c r="W293">
        <v>115.17</v>
      </c>
      <c r="X293" s="1">
        <v>168376.32000000001</v>
      </c>
      <c r="Y293">
        <v>0.77100000000000002</v>
      </c>
      <c r="Z293">
        <v>0.17749999999999999</v>
      </c>
      <c r="AA293">
        <v>5.1499999999999997E-2</v>
      </c>
      <c r="AB293">
        <v>0.22900000000000001</v>
      </c>
      <c r="AC293">
        <v>168.38</v>
      </c>
      <c r="AD293" s="1">
        <v>3962.09</v>
      </c>
      <c r="AE293">
        <v>438.26</v>
      </c>
      <c r="AF293" s="1">
        <v>155845.44</v>
      </c>
      <c r="AG293">
        <v>346</v>
      </c>
      <c r="AH293" s="1">
        <v>35756</v>
      </c>
      <c r="AI293" s="1">
        <v>56285</v>
      </c>
      <c r="AJ293">
        <v>38.9</v>
      </c>
      <c r="AK293">
        <v>21.64</v>
      </c>
      <c r="AL293">
        <v>27.3</v>
      </c>
      <c r="AM293">
        <v>4.2</v>
      </c>
      <c r="AN293" s="1">
        <v>1711.77</v>
      </c>
      <c r="AO293">
        <v>1.1796</v>
      </c>
      <c r="AP293" s="1">
        <v>1323.73</v>
      </c>
      <c r="AQ293" s="1">
        <v>2046.07</v>
      </c>
      <c r="AR293" s="1">
        <v>5999.75</v>
      </c>
      <c r="AS293">
        <v>686.21</v>
      </c>
      <c r="AT293">
        <v>157.53</v>
      </c>
      <c r="AU293" s="1">
        <v>10213.280000000001</v>
      </c>
      <c r="AV293" s="1">
        <v>4468.28</v>
      </c>
      <c r="AW293">
        <v>0.40410000000000001</v>
      </c>
      <c r="AX293" s="1">
        <v>5020.2700000000004</v>
      </c>
      <c r="AY293">
        <v>0.4541</v>
      </c>
      <c r="AZ293">
        <v>805.92</v>
      </c>
      <c r="BA293">
        <v>7.2900000000000006E-2</v>
      </c>
      <c r="BB293">
        <v>761.89</v>
      </c>
      <c r="BC293">
        <v>6.8900000000000003E-2</v>
      </c>
      <c r="BD293" s="1">
        <v>11056.37</v>
      </c>
      <c r="BE293" s="1">
        <v>3533.24</v>
      </c>
      <c r="BF293">
        <v>0.92689999999999995</v>
      </c>
      <c r="BG293">
        <v>0.54620000000000002</v>
      </c>
      <c r="BH293">
        <v>0.23219999999999999</v>
      </c>
      <c r="BI293">
        <v>0.17910000000000001</v>
      </c>
      <c r="BJ293">
        <v>2.4400000000000002E-2</v>
      </c>
      <c r="BK293">
        <v>1.8200000000000001E-2</v>
      </c>
    </row>
    <row r="294" spans="1:63" x14ac:dyDescent="0.25">
      <c r="A294" t="s">
        <v>295</v>
      </c>
      <c r="B294">
        <v>44263</v>
      </c>
      <c r="C294">
        <v>16</v>
      </c>
      <c r="D294">
        <v>611.05999999999995</v>
      </c>
      <c r="E294" s="1">
        <v>9776.9500000000007</v>
      </c>
      <c r="F294" s="1">
        <v>6390.65</v>
      </c>
      <c r="G294">
        <v>1.9E-3</v>
      </c>
      <c r="H294">
        <v>2.0000000000000001E-4</v>
      </c>
      <c r="I294">
        <v>0.27279999999999999</v>
      </c>
      <c r="J294">
        <v>2.2000000000000001E-3</v>
      </c>
      <c r="K294">
        <v>0.4259</v>
      </c>
      <c r="L294">
        <v>0.21440000000000001</v>
      </c>
      <c r="M294">
        <v>8.2600000000000007E-2</v>
      </c>
      <c r="N294">
        <v>0.99660000000000004</v>
      </c>
      <c r="O294">
        <v>8.2299999999999998E-2</v>
      </c>
      <c r="P294">
        <v>0.1958</v>
      </c>
      <c r="Q294" s="1">
        <v>67497.259999999995</v>
      </c>
      <c r="R294">
        <v>0.3155</v>
      </c>
      <c r="S294">
        <v>0.14810000000000001</v>
      </c>
      <c r="T294">
        <v>0.53649999999999998</v>
      </c>
      <c r="U294">
        <v>90</v>
      </c>
      <c r="V294" s="1">
        <v>95781.54</v>
      </c>
      <c r="W294">
        <v>108.37</v>
      </c>
      <c r="X294" s="1">
        <v>62099.46</v>
      </c>
      <c r="Y294">
        <v>0.74239999999999995</v>
      </c>
      <c r="Z294">
        <v>0.21329999999999999</v>
      </c>
      <c r="AA294">
        <v>4.4299999999999999E-2</v>
      </c>
      <c r="AB294">
        <v>0.2576</v>
      </c>
      <c r="AC294">
        <v>62.1</v>
      </c>
      <c r="AD294" s="1">
        <v>2339.44</v>
      </c>
      <c r="AE294">
        <v>327.76</v>
      </c>
      <c r="AF294" s="1">
        <v>48321.59</v>
      </c>
      <c r="AG294">
        <v>7</v>
      </c>
      <c r="AH294" s="1">
        <v>24157</v>
      </c>
      <c r="AI294" s="1">
        <v>35312</v>
      </c>
      <c r="AJ294">
        <v>61.09</v>
      </c>
      <c r="AK294">
        <v>33.729999999999997</v>
      </c>
      <c r="AL294">
        <v>46.52</v>
      </c>
      <c r="AM294">
        <v>3.44</v>
      </c>
      <c r="AN294">
        <v>0</v>
      </c>
      <c r="AO294">
        <v>1.1464000000000001</v>
      </c>
      <c r="AP294" s="1">
        <v>2335.89</v>
      </c>
      <c r="AQ294" s="1">
        <v>2644.16</v>
      </c>
      <c r="AR294" s="1">
        <v>7883.66</v>
      </c>
      <c r="AS294">
        <v>739.48</v>
      </c>
      <c r="AT294">
        <v>539.96</v>
      </c>
      <c r="AU294" s="1">
        <v>14143.14</v>
      </c>
      <c r="AV294" s="1">
        <v>15012.31</v>
      </c>
      <c r="AW294">
        <v>0.73329999999999995</v>
      </c>
      <c r="AX294" s="1">
        <v>3166.67</v>
      </c>
      <c r="AY294">
        <v>0.1547</v>
      </c>
      <c r="AZ294">
        <v>508.83</v>
      </c>
      <c r="BA294">
        <v>2.4899999999999999E-2</v>
      </c>
      <c r="BB294" s="1">
        <v>1784.77</v>
      </c>
      <c r="BC294">
        <v>8.72E-2</v>
      </c>
      <c r="BD294" s="1">
        <v>20472.57</v>
      </c>
      <c r="BE294" s="1">
        <v>6448.38</v>
      </c>
      <c r="BF294">
        <v>4.9389000000000003</v>
      </c>
      <c r="BG294">
        <v>0.27610000000000001</v>
      </c>
      <c r="BH294">
        <v>0.1051</v>
      </c>
      <c r="BI294">
        <v>0.58620000000000005</v>
      </c>
      <c r="BJ294">
        <v>2.0899999999999998E-2</v>
      </c>
      <c r="BK294">
        <v>1.17E-2</v>
      </c>
    </row>
    <row r="295" spans="1:63" x14ac:dyDescent="0.25">
      <c r="A295" t="s">
        <v>296</v>
      </c>
      <c r="B295">
        <v>50203</v>
      </c>
      <c r="C295">
        <v>23</v>
      </c>
      <c r="D295">
        <v>20.83</v>
      </c>
      <c r="E295">
        <v>479.15</v>
      </c>
      <c r="F295">
        <v>474.35</v>
      </c>
      <c r="G295">
        <v>5.7999999999999996E-3</v>
      </c>
      <c r="H295">
        <v>0</v>
      </c>
      <c r="I295">
        <v>1.9E-2</v>
      </c>
      <c r="J295">
        <v>0</v>
      </c>
      <c r="K295">
        <v>1.6899999999999998E-2</v>
      </c>
      <c r="L295">
        <v>0.91839999999999999</v>
      </c>
      <c r="M295">
        <v>4.0099999999999997E-2</v>
      </c>
      <c r="N295">
        <v>0.35060000000000002</v>
      </c>
      <c r="O295">
        <v>7.9000000000000008E-3</v>
      </c>
      <c r="P295">
        <v>0.1711</v>
      </c>
      <c r="Q295" s="1">
        <v>55576.24</v>
      </c>
      <c r="R295">
        <v>0.35709999999999997</v>
      </c>
      <c r="S295">
        <v>0.19639999999999999</v>
      </c>
      <c r="T295">
        <v>0.44640000000000002</v>
      </c>
      <c r="U295">
        <v>4.08</v>
      </c>
      <c r="V295" s="1">
        <v>91930.65</v>
      </c>
      <c r="W295">
        <v>112.03</v>
      </c>
      <c r="X295" s="1">
        <v>258700.41</v>
      </c>
      <c r="Y295">
        <v>0.4556</v>
      </c>
      <c r="Z295">
        <v>0.31090000000000001</v>
      </c>
      <c r="AA295">
        <v>0.2336</v>
      </c>
      <c r="AB295">
        <v>0.5444</v>
      </c>
      <c r="AC295">
        <v>258.7</v>
      </c>
      <c r="AD295" s="1">
        <v>10058.1</v>
      </c>
      <c r="AE295">
        <v>593.1</v>
      </c>
      <c r="AF295" s="1">
        <v>216174.99</v>
      </c>
      <c r="AG295">
        <v>520</v>
      </c>
      <c r="AH295" s="1">
        <v>34793</v>
      </c>
      <c r="AI295" s="1">
        <v>52495</v>
      </c>
      <c r="AJ295">
        <v>44.7</v>
      </c>
      <c r="AK295">
        <v>33.57</v>
      </c>
      <c r="AL295">
        <v>42.28</v>
      </c>
      <c r="AM295">
        <v>6.9</v>
      </c>
      <c r="AN295">
        <v>0</v>
      </c>
      <c r="AO295">
        <v>0.94720000000000004</v>
      </c>
      <c r="AP295" s="1">
        <v>2554.7399999999998</v>
      </c>
      <c r="AQ295" s="1">
        <v>4031.2</v>
      </c>
      <c r="AR295" s="1">
        <v>9813.7099999999991</v>
      </c>
      <c r="AS295">
        <v>215.42</v>
      </c>
      <c r="AT295">
        <v>15.21</v>
      </c>
      <c r="AU295" s="1">
        <v>16630.14</v>
      </c>
      <c r="AV295" s="1">
        <v>5509.92</v>
      </c>
      <c r="AW295">
        <v>0.28760000000000002</v>
      </c>
      <c r="AX295" s="1">
        <v>9017.3700000000008</v>
      </c>
      <c r="AY295">
        <v>0.47060000000000002</v>
      </c>
      <c r="AZ295" s="1">
        <v>3950.73</v>
      </c>
      <c r="BA295">
        <v>0.20619999999999999</v>
      </c>
      <c r="BB295">
        <v>683.2</v>
      </c>
      <c r="BC295">
        <v>3.5700000000000003E-2</v>
      </c>
      <c r="BD295" s="1">
        <v>19161.22</v>
      </c>
      <c r="BE295" s="1">
        <v>1174.53</v>
      </c>
      <c r="BF295">
        <v>0.30499999999999999</v>
      </c>
      <c r="BG295">
        <v>0.4657</v>
      </c>
      <c r="BH295">
        <v>0.19939999999999999</v>
      </c>
      <c r="BI295">
        <v>0.19650000000000001</v>
      </c>
      <c r="BJ295">
        <v>2.47E-2</v>
      </c>
      <c r="BK295">
        <v>0.1137</v>
      </c>
    </row>
    <row r="296" spans="1:63" x14ac:dyDescent="0.25">
      <c r="A296" t="s">
        <v>297</v>
      </c>
      <c r="B296">
        <v>45468</v>
      </c>
      <c r="C296">
        <v>118</v>
      </c>
      <c r="D296">
        <v>8.68</v>
      </c>
      <c r="E296" s="1">
        <v>1023.85</v>
      </c>
      <c r="F296" s="1">
        <v>1008.29</v>
      </c>
      <c r="G296">
        <v>3.0000000000000001E-3</v>
      </c>
      <c r="H296">
        <v>1E-3</v>
      </c>
      <c r="I296">
        <v>2.2599999999999999E-2</v>
      </c>
      <c r="J296">
        <v>1.1000000000000001E-3</v>
      </c>
      <c r="K296">
        <v>1.1900000000000001E-2</v>
      </c>
      <c r="L296">
        <v>0.95420000000000005</v>
      </c>
      <c r="M296">
        <v>6.1999999999999998E-3</v>
      </c>
      <c r="N296">
        <v>0.3805</v>
      </c>
      <c r="O296">
        <v>2E-3</v>
      </c>
      <c r="P296">
        <v>0.18790000000000001</v>
      </c>
      <c r="Q296" s="1">
        <v>51353.26</v>
      </c>
      <c r="R296">
        <v>0.28739999999999999</v>
      </c>
      <c r="S296">
        <v>0.14940000000000001</v>
      </c>
      <c r="T296">
        <v>0.56320000000000003</v>
      </c>
      <c r="U296">
        <v>15</v>
      </c>
      <c r="V296" s="1">
        <v>56629.53</v>
      </c>
      <c r="W296">
        <v>66.08</v>
      </c>
      <c r="X296" s="1">
        <v>182610.86</v>
      </c>
      <c r="Y296">
        <v>0.74909999999999999</v>
      </c>
      <c r="Z296">
        <v>0.13009999999999999</v>
      </c>
      <c r="AA296">
        <v>0.1208</v>
      </c>
      <c r="AB296">
        <v>0.25090000000000001</v>
      </c>
      <c r="AC296">
        <v>182.61</v>
      </c>
      <c r="AD296" s="1">
        <v>6004.42</v>
      </c>
      <c r="AE296">
        <v>602.64</v>
      </c>
      <c r="AF296" s="1">
        <v>173043.19</v>
      </c>
      <c r="AG296">
        <v>408</v>
      </c>
      <c r="AH296" s="1">
        <v>30368</v>
      </c>
      <c r="AI296" s="1">
        <v>44703</v>
      </c>
      <c r="AJ296">
        <v>41.95</v>
      </c>
      <c r="AK296">
        <v>31.18</v>
      </c>
      <c r="AL296">
        <v>34.29</v>
      </c>
      <c r="AM296">
        <v>4</v>
      </c>
      <c r="AN296" s="1">
        <v>1937.05</v>
      </c>
      <c r="AO296">
        <v>2.1107999999999998</v>
      </c>
      <c r="AP296" s="1">
        <v>1837.64</v>
      </c>
      <c r="AQ296" s="1">
        <v>2116.17</v>
      </c>
      <c r="AR296" s="1">
        <v>7402.79</v>
      </c>
      <c r="AS296">
        <v>587.25</v>
      </c>
      <c r="AT296">
        <v>715.34</v>
      </c>
      <c r="AU296" s="1">
        <v>12659.2</v>
      </c>
      <c r="AV296" s="1">
        <v>6017.13</v>
      </c>
      <c r="AW296">
        <v>0.39190000000000003</v>
      </c>
      <c r="AX296" s="1">
        <v>7177.89</v>
      </c>
      <c r="AY296">
        <v>0.46750000000000003</v>
      </c>
      <c r="AZ296" s="1">
        <v>1226.8</v>
      </c>
      <c r="BA296">
        <v>7.9899999999999999E-2</v>
      </c>
      <c r="BB296">
        <v>931.7</v>
      </c>
      <c r="BC296">
        <v>6.0699999999999997E-2</v>
      </c>
      <c r="BD296" s="1">
        <v>15353.52</v>
      </c>
      <c r="BE296" s="1">
        <v>5176.9399999999996</v>
      </c>
      <c r="BF296">
        <v>1.7354000000000001</v>
      </c>
      <c r="BG296">
        <v>0.5101</v>
      </c>
      <c r="BH296">
        <v>0.26819999999999999</v>
      </c>
      <c r="BI296">
        <v>0.16880000000000001</v>
      </c>
      <c r="BJ296">
        <v>3.8699999999999998E-2</v>
      </c>
      <c r="BK296">
        <v>1.41E-2</v>
      </c>
    </row>
    <row r="297" spans="1:63" x14ac:dyDescent="0.25">
      <c r="A297" t="s">
        <v>298</v>
      </c>
      <c r="B297">
        <v>49874</v>
      </c>
      <c r="C297">
        <v>37</v>
      </c>
      <c r="D297">
        <v>76.02</v>
      </c>
      <c r="E297" s="1">
        <v>2812.82</v>
      </c>
      <c r="F297" s="1">
        <v>2785.64</v>
      </c>
      <c r="G297">
        <v>1.6000000000000001E-3</v>
      </c>
      <c r="H297">
        <v>0</v>
      </c>
      <c r="I297">
        <v>2.0999999999999999E-3</v>
      </c>
      <c r="J297">
        <v>0</v>
      </c>
      <c r="K297">
        <v>9.5999999999999992E-3</v>
      </c>
      <c r="L297">
        <v>0.9627</v>
      </c>
      <c r="M297">
        <v>2.41E-2</v>
      </c>
      <c r="N297">
        <v>0.31619999999999998</v>
      </c>
      <c r="O297">
        <v>1.4E-3</v>
      </c>
      <c r="P297">
        <v>0.1492</v>
      </c>
      <c r="Q297" s="1">
        <v>60448.08</v>
      </c>
      <c r="R297">
        <v>0.18090000000000001</v>
      </c>
      <c r="S297">
        <v>0.11700000000000001</v>
      </c>
      <c r="T297">
        <v>0.70209999999999995</v>
      </c>
      <c r="U297">
        <v>15</v>
      </c>
      <c r="V297" s="1">
        <v>97765</v>
      </c>
      <c r="W297">
        <v>182.02</v>
      </c>
      <c r="X297" s="1">
        <v>145322.16</v>
      </c>
      <c r="Y297">
        <v>0.84989999999999999</v>
      </c>
      <c r="Z297">
        <v>0.1137</v>
      </c>
      <c r="AA297">
        <v>3.6400000000000002E-2</v>
      </c>
      <c r="AB297">
        <v>0.15010000000000001</v>
      </c>
      <c r="AC297">
        <v>145.32</v>
      </c>
      <c r="AD297" s="1">
        <v>4045.28</v>
      </c>
      <c r="AE297">
        <v>580.45000000000005</v>
      </c>
      <c r="AF297" s="1">
        <v>126697.19</v>
      </c>
      <c r="AG297">
        <v>194</v>
      </c>
      <c r="AH297" s="1">
        <v>35159</v>
      </c>
      <c r="AI297" s="1">
        <v>54334</v>
      </c>
      <c r="AJ297">
        <v>53.7</v>
      </c>
      <c r="AK297">
        <v>26.6</v>
      </c>
      <c r="AL297">
        <v>28.8</v>
      </c>
      <c r="AM297">
        <v>5</v>
      </c>
      <c r="AN297">
        <v>0</v>
      </c>
      <c r="AO297">
        <v>0.71689999999999998</v>
      </c>
      <c r="AP297" s="1">
        <v>1099.99</v>
      </c>
      <c r="AQ297" s="1">
        <v>1849.85</v>
      </c>
      <c r="AR297" s="1">
        <v>5518.97</v>
      </c>
      <c r="AS297">
        <v>518.54</v>
      </c>
      <c r="AT297">
        <v>481.09</v>
      </c>
      <c r="AU297" s="1">
        <v>9468.44</v>
      </c>
      <c r="AV297" s="1">
        <v>5782.66</v>
      </c>
      <c r="AW297">
        <v>0.53979999999999995</v>
      </c>
      <c r="AX297" s="1">
        <v>3217.82</v>
      </c>
      <c r="AY297">
        <v>0.3004</v>
      </c>
      <c r="AZ297" s="1">
        <v>1039.1600000000001</v>
      </c>
      <c r="BA297">
        <v>9.7000000000000003E-2</v>
      </c>
      <c r="BB297">
        <v>672.05</v>
      </c>
      <c r="BC297">
        <v>6.2700000000000006E-2</v>
      </c>
      <c r="BD297" s="1">
        <v>10711.68</v>
      </c>
      <c r="BE297" s="1">
        <v>5176.3</v>
      </c>
      <c r="BF297">
        <v>1.4282999999999999</v>
      </c>
      <c r="BG297">
        <v>0.58689999999999998</v>
      </c>
      <c r="BH297">
        <v>0.22670000000000001</v>
      </c>
      <c r="BI297">
        <v>0.1479</v>
      </c>
      <c r="BJ297">
        <v>2.6100000000000002E-2</v>
      </c>
      <c r="BK297">
        <v>1.2500000000000001E-2</v>
      </c>
    </row>
    <row r="298" spans="1:63" x14ac:dyDescent="0.25">
      <c r="A298" t="s">
        <v>299</v>
      </c>
      <c r="B298">
        <v>44271</v>
      </c>
      <c r="C298">
        <v>16</v>
      </c>
      <c r="D298">
        <v>281.91000000000003</v>
      </c>
      <c r="E298" s="1">
        <v>4510.49</v>
      </c>
      <c r="F298" s="1">
        <v>4427.67</v>
      </c>
      <c r="G298">
        <v>2.23E-2</v>
      </c>
      <c r="H298">
        <v>8.0000000000000004E-4</v>
      </c>
      <c r="I298">
        <v>1.8700000000000001E-2</v>
      </c>
      <c r="J298">
        <v>2.0000000000000001E-4</v>
      </c>
      <c r="K298">
        <v>3.2899999999999999E-2</v>
      </c>
      <c r="L298">
        <v>0.89139999999999997</v>
      </c>
      <c r="M298">
        <v>3.3700000000000001E-2</v>
      </c>
      <c r="N298">
        <v>0.13070000000000001</v>
      </c>
      <c r="O298">
        <v>1.0800000000000001E-2</v>
      </c>
      <c r="P298">
        <v>0.12379999999999999</v>
      </c>
      <c r="Q298" s="1">
        <v>78328.34</v>
      </c>
      <c r="R298">
        <v>0.18110000000000001</v>
      </c>
      <c r="S298">
        <v>0.1547</v>
      </c>
      <c r="T298">
        <v>0.66420000000000001</v>
      </c>
      <c r="U298">
        <v>26.95</v>
      </c>
      <c r="V298" s="1">
        <v>98224.85</v>
      </c>
      <c r="W298">
        <v>165.29</v>
      </c>
      <c r="X298" s="1">
        <v>194658.02</v>
      </c>
      <c r="Y298">
        <v>0.92030000000000001</v>
      </c>
      <c r="Z298">
        <v>6.0699999999999997E-2</v>
      </c>
      <c r="AA298">
        <v>1.89E-2</v>
      </c>
      <c r="AB298">
        <v>7.9699999999999993E-2</v>
      </c>
      <c r="AC298">
        <v>194.66</v>
      </c>
      <c r="AD298" s="1">
        <v>8178.23</v>
      </c>
      <c r="AE298">
        <v>966.74</v>
      </c>
      <c r="AF298" s="1">
        <v>195194.67</v>
      </c>
      <c r="AG298">
        <v>476</v>
      </c>
      <c r="AH298" s="1">
        <v>53111</v>
      </c>
      <c r="AI298" s="1">
        <v>113907</v>
      </c>
      <c r="AJ298">
        <v>77.849999999999994</v>
      </c>
      <c r="AK298">
        <v>41.07</v>
      </c>
      <c r="AL298">
        <v>45.1</v>
      </c>
      <c r="AM298">
        <v>4.96</v>
      </c>
      <c r="AN298">
        <v>0</v>
      </c>
      <c r="AO298">
        <v>0.65049999999999997</v>
      </c>
      <c r="AP298" s="1">
        <v>1523.16</v>
      </c>
      <c r="AQ298" s="1">
        <v>2001.47</v>
      </c>
      <c r="AR298" s="1">
        <v>7723.44</v>
      </c>
      <c r="AS298">
        <v>895.66</v>
      </c>
      <c r="AT298">
        <v>406.53</v>
      </c>
      <c r="AU298" s="1">
        <v>12550.27</v>
      </c>
      <c r="AV298" s="1">
        <v>3915.74</v>
      </c>
      <c r="AW298">
        <v>0.3271</v>
      </c>
      <c r="AX298" s="1">
        <v>6833.66</v>
      </c>
      <c r="AY298">
        <v>0.57089999999999996</v>
      </c>
      <c r="AZ298">
        <v>781.58</v>
      </c>
      <c r="BA298">
        <v>6.5299999999999997E-2</v>
      </c>
      <c r="BB298">
        <v>439.07</v>
      </c>
      <c r="BC298">
        <v>3.6700000000000003E-2</v>
      </c>
      <c r="BD298" s="1">
        <v>11970.04</v>
      </c>
      <c r="BE298" s="1">
        <v>2748.64</v>
      </c>
      <c r="BF298">
        <v>0.2797</v>
      </c>
      <c r="BG298">
        <v>0.61839999999999995</v>
      </c>
      <c r="BH298">
        <v>0.21490000000000001</v>
      </c>
      <c r="BI298">
        <v>0.11</v>
      </c>
      <c r="BJ298">
        <v>4.5400000000000003E-2</v>
      </c>
      <c r="BK298">
        <v>1.1299999999999999E-2</v>
      </c>
    </row>
    <row r="299" spans="1:63" x14ac:dyDescent="0.25">
      <c r="A299" t="s">
        <v>300</v>
      </c>
      <c r="B299">
        <v>48330</v>
      </c>
      <c r="C299">
        <v>6</v>
      </c>
      <c r="D299">
        <v>40.94</v>
      </c>
      <c r="E299">
        <v>245.66</v>
      </c>
      <c r="F299">
        <v>493.83</v>
      </c>
      <c r="G299">
        <v>0</v>
      </c>
      <c r="H299">
        <v>0</v>
      </c>
      <c r="I299">
        <v>2.8299999999999999E-2</v>
      </c>
      <c r="J299">
        <v>2E-3</v>
      </c>
      <c r="K299">
        <v>7.3599999999999999E-2</v>
      </c>
      <c r="L299">
        <v>0.86650000000000005</v>
      </c>
      <c r="M299">
        <v>2.9499999999999998E-2</v>
      </c>
      <c r="N299">
        <v>0.45900000000000002</v>
      </c>
      <c r="O299">
        <v>0</v>
      </c>
      <c r="P299">
        <v>0.1394</v>
      </c>
      <c r="Q299" s="1">
        <v>60519.31</v>
      </c>
      <c r="R299">
        <v>0.17949999999999999</v>
      </c>
      <c r="S299">
        <v>0.12820000000000001</v>
      </c>
      <c r="T299">
        <v>0.69230000000000003</v>
      </c>
      <c r="U299">
        <v>6</v>
      </c>
      <c r="V299" s="1">
        <v>48886.33</v>
      </c>
      <c r="W299">
        <v>39.68</v>
      </c>
      <c r="X299" s="1">
        <v>185130.46</v>
      </c>
      <c r="Y299">
        <v>0.6069</v>
      </c>
      <c r="Z299">
        <v>5.8200000000000002E-2</v>
      </c>
      <c r="AA299">
        <v>0.33500000000000002</v>
      </c>
      <c r="AB299">
        <v>0.3931</v>
      </c>
      <c r="AC299">
        <v>185.13</v>
      </c>
      <c r="AD299" s="1">
        <v>6655.57</v>
      </c>
      <c r="AE299">
        <v>516.54</v>
      </c>
      <c r="AF299" s="1">
        <v>70966.52</v>
      </c>
      <c r="AG299">
        <v>38</v>
      </c>
      <c r="AH299" s="1">
        <v>34518</v>
      </c>
      <c r="AI299" s="1">
        <v>52987</v>
      </c>
      <c r="AJ299">
        <v>58</v>
      </c>
      <c r="AK299">
        <v>23.62</v>
      </c>
      <c r="AL299">
        <v>37.61</v>
      </c>
      <c r="AM299">
        <v>4.4000000000000004</v>
      </c>
      <c r="AN299">
        <v>0</v>
      </c>
      <c r="AO299">
        <v>0.52470000000000006</v>
      </c>
      <c r="AP299" s="1">
        <v>1655.08</v>
      </c>
      <c r="AQ299" s="1">
        <v>2018.34</v>
      </c>
      <c r="AR299" s="1">
        <v>7376.08</v>
      </c>
      <c r="AS299">
        <v>516.85</v>
      </c>
      <c r="AT299">
        <v>0.97</v>
      </c>
      <c r="AU299" s="1">
        <v>11567.21</v>
      </c>
      <c r="AV299" s="1">
        <v>4516.41</v>
      </c>
      <c r="AW299">
        <v>0.35930000000000001</v>
      </c>
      <c r="AX299" s="1">
        <v>2946.64</v>
      </c>
      <c r="AY299">
        <v>0.2344</v>
      </c>
      <c r="AZ299" s="1">
        <v>4371.75</v>
      </c>
      <c r="BA299">
        <v>0.3478</v>
      </c>
      <c r="BB299">
        <v>735.93</v>
      </c>
      <c r="BC299">
        <v>5.8500000000000003E-2</v>
      </c>
      <c r="BD299" s="1">
        <v>12570.74</v>
      </c>
      <c r="BE299" s="1">
        <v>14003.18</v>
      </c>
      <c r="BF299">
        <v>3.1383999999999999</v>
      </c>
      <c r="BG299">
        <v>0.58779999999999999</v>
      </c>
      <c r="BH299">
        <v>0.2351</v>
      </c>
      <c r="BI299">
        <v>0.15290000000000001</v>
      </c>
      <c r="BJ299">
        <v>1.5699999999999999E-2</v>
      </c>
      <c r="BK299">
        <v>8.6E-3</v>
      </c>
    </row>
    <row r="300" spans="1:63" x14ac:dyDescent="0.25">
      <c r="A300" t="s">
        <v>301</v>
      </c>
      <c r="B300">
        <v>49445</v>
      </c>
      <c r="C300">
        <v>39</v>
      </c>
      <c r="D300">
        <v>14.12</v>
      </c>
      <c r="E300">
        <v>550.63</v>
      </c>
      <c r="F300">
        <v>489.36</v>
      </c>
      <c r="G300">
        <v>0</v>
      </c>
      <c r="H300">
        <v>2E-3</v>
      </c>
      <c r="I300">
        <v>3.8E-3</v>
      </c>
      <c r="J300">
        <v>0</v>
      </c>
      <c r="K300">
        <v>1.3899999999999999E-2</v>
      </c>
      <c r="L300">
        <v>0.95860000000000001</v>
      </c>
      <c r="M300">
        <v>2.1700000000000001E-2</v>
      </c>
      <c r="N300">
        <v>0.33989999999999998</v>
      </c>
      <c r="O300">
        <v>0</v>
      </c>
      <c r="P300">
        <v>0.13089999999999999</v>
      </c>
      <c r="Q300" s="1">
        <v>48593.67</v>
      </c>
      <c r="R300">
        <v>0.25530000000000003</v>
      </c>
      <c r="S300">
        <v>0.1489</v>
      </c>
      <c r="T300">
        <v>0.59570000000000001</v>
      </c>
      <c r="U300">
        <v>5.23</v>
      </c>
      <c r="V300" s="1">
        <v>53260.23</v>
      </c>
      <c r="W300">
        <v>94.17</v>
      </c>
      <c r="X300" s="1">
        <v>175429.05</v>
      </c>
      <c r="Y300">
        <v>0.63009999999999999</v>
      </c>
      <c r="Z300">
        <v>1.7899999999999999E-2</v>
      </c>
      <c r="AA300">
        <v>0.35199999999999998</v>
      </c>
      <c r="AB300">
        <v>0.36990000000000001</v>
      </c>
      <c r="AC300">
        <v>175.43</v>
      </c>
      <c r="AD300" s="1">
        <v>7269.94</v>
      </c>
      <c r="AE300">
        <v>605.6</v>
      </c>
      <c r="AF300" s="1">
        <v>173242.27</v>
      </c>
      <c r="AG300">
        <v>410</v>
      </c>
      <c r="AH300" s="1">
        <v>34073</v>
      </c>
      <c r="AI300" s="1">
        <v>57462</v>
      </c>
      <c r="AJ300">
        <v>49.28</v>
      </c>
      <c r="AK300">
        <v>37.17</v>
      </c>
      <c r="AL300">
        <v>37.56</v>
      </c>
      <c r="AM300">
        <v>5</v>
      </c>
      <c r="AN300">
        <v>0</v>
      </c>
      <c r="AO300">
        <v>1.0376000000000001</v>
      </c>
      <c r="AP300" s="1">
        <v>1595.49</v>
      </c>
      <c r="AQ300" s="1">
        <v>2081.6</v>
      </c>
      <c r="AR300" s="1">
        <v>6804.49</v>
      </c>
      <c r="AS300">
        <v>424.58</v>
      </c>
      <c r="AT300">
        <v>261.74</v>
      </c>
      <c r="AU300" s="1">
        <v>11167.82</v>
      </c>
      <c r="AV300" s="1">
        <v>6587.49</v>
      </c>
      <c r="AW300">
        <v>0.40179999999999999</v>
      </c>
      <c r="AX300" s="1">
        <v>6600.79</v>
      </c>
      <c r="AY300">
        <v>0.40260000000000001</v>
      </c>
      <c r="AZ300" s="1">
        <v>2479.9899999999998</v>
      </c>
      <c r="BA300">
        <v>0.15129999999999999</v>
      </c>
      <c r="BB300">
        <v>726.94</v>
      </c>
      <c r="BC300">
        <v>4.4299999999999999E-2</v>
      </c>
      <c r="BD300" s="1">
        <v>16395.21</v>
      </c>
      <c r="BE300" s="1">
        <v>5286.96</v>
      </c>
      <c r="BF300">
        <v>1.3118000000000001</v>
      </c>
      <c r="BG300">
        <v>0.57179999999999997</v>
      </c>
      <c r="BH300">
        <v>0.1704</v>
      </c>
      <c r="BI300">
        <v>0.20180000000000001</v>
      </c>
      <c r="BJ300">
        <v>3.9300000000000002E-2</v>
      </c>
      <c r="BK300">
        <v>1.67E-2</v>
      </c>
    </row>
    <row r="301" spans="1:63" x14ac:dyDescent="0.25">
      <c r="A301" t="s">
        <v>302</v>
      </c>
      <c r="B301">
        <v>47639</v>
      </c>
      <c r="C301">
        <v>114</v>
      </c>
      <c r="D301">
        <v>9.74</v>
      </c>
      <c r="E301" s="1">
        <v>1110.2</v>
      </c>
      <c r="F301" s="1">
        <v>1116.72</v>
      </c>
      <c r="G301">
        <v>2.2000000000000001E-3</v>
      </c>
      <c r="H301">
        <v>0</v>
      </c>
      <c r="I301">
        <v>2.5999999999999999E-3</v>
      </c>
      <c r="J301">
        <v>8.9999999999999998E-4</v>
      </c>
      <c r="K301">
        <v>6.0000000000000001E-3</v>
      </c>
      <c r="L301">
        <v>0.95220000000000005</v>
      </c>
      <c r="M301">
        <v>3.61E-2</v>
      </c>
      <c r="N301">
        <v>0.42670000000000002</v>
      </c>
      <c r="O301">
        <v>0</v>
      </c>
      <c r="P301">
        <v>0.18629999999999999</v>
      </c>
      <c r="Q301" s="1">
        <v>55860.71</v>
      </c>
      <c r="R301">
        <v>0.1744</v>
      </c>
      <c r="S301">
        <v>0.19769999999999999</v>
      </c>
      <c r="T301">
        <v>0.62790000000000001</v>
      </c>
      <c r="U301">
        <v>13.42</v>
      </c>
      <c r="V301" s="1">
        <v>43696.74</v>
      </c>
      <c r="W301">
        <v>80.069999999999993</v>
      </c>
      <c r="X301" s="1">
        <v>117643.86</v>
      </c>
      <c r="Y301">
        <v>0.92600000000000005</v>
      </c>
      <c r="Z301">
        <v>3.0800000000000001E-2</v>
      </c>
      <c r="AA301">
        <v>4.3200000000000002E-2</v>
      </c>
      <c r="AB301">
        <v>7.3999999999999996E-2</v>
      </c>
      <c r="AC301">
        <v>117.64</v>
      </c>
      <c r="AD301" s="1">
        <v>2649.18</v>
      </c>
      <c r="AE301">
        <v>321.29000000000002</v>
      </c>
      <c r="AF301" s="1">
        <v>107148.21</v>
      </c>
      <c r="AG301">
        <v>118</v>
      </c>
      <c r="AH301" s="1">
        <v>32578</v>
      </c>
      <c r="AI301" s="1">
        <v>46445</v>
      </c>
      <c r="AJ301">
        <v>25.5</v>
      </c>
      <c r="AK301">
        <v>22.32</v>
      </c>
      <c r="AL301">
        <v>24.25</v>
      </c>
      <c r="AM301">
        <v>4.4000000000000004</v>
      </c>
      <c r="AN301">
        <v>0</v>
      </c>
      <c r="AO301">
        <v>1.0056</v>
      </c>
      <c r="AP301" s="1">
        <v>1601.15</v>
      </c>
      <c r="AQ301" s="1">
        <v>2626.7</v>
      </c>
      <c r="AR301" s="1">
        <v>6395.6</v>
      </c>
      <c r="AS301">
        <v>618.08000000000004</v>
      </c>
      <c r="AT301">
        <v>180.16</v>
      </c>
      <c r="AU301" s="1">
        <v>11421.7</v>
      </c>
      <c r="AV301" s="1">
        <v>9732.5300000000007</v>
      </c>
      <c r="AW301">
        <v>0.66469999999999996</v>
      </c>
      <c r="AX301" s="1">
        <v>2097.1999999999998</v>
      </c>
      <c r="AY301">
        <v>0.14319999999999999</v>
      </c>
      <c r="AZ301" s="1">
        <v>1944.39</v>
      </c>
      <c r="BA301">
        <v>0.1328</v>
      </c>
      <c r="BB301">
        <v>868.29</v>
      </c>
      <c r="BC301">
        <v>5.9299999999999999E-2</v>
      </c>
      <c r="BD301" s="1">
        <v>14642.41</v>
      </c>
      <c r="BE301" s="1">
        <v>9704.36</v>
      </c>
      <c r="BF301">
        <v>4.4016999999999999</v>
      </c>
      <c r="BG301">
        <v>0.54659999999999997</v>
      </c>
      <c r="BH301">
        <v>0.19600000000000001</v>
      </c>
      <c r="BI301">
        <v>0.20080000000000001</v>
      </c>
      <c r="BJ301">
        <v>4.6199999999999998E-2</v>
      </c>
      <c r="BK301">
        <v>1.04E-2</v>
      </c>
    </row>
    <row r="302" spans="1:63" x14ac:dyDescent="0.25">
      <c r="A302" t="s">
        <v>303</v>
      </c>
      <c r="B302">
        <v>48702</v>
      </c>
      <c r="C302">
        <v>11</v>
      </c>
      <c r="D302">
        <v>291.14</v>
      </c>
      <c r="E302" s="1">
        <v>3202.5</v>
      </c>
      <c r="F302" s="1">
        <v>3885.64</v>
      </c>
      <c r="G302">
        <v>0.02</v>
      </c>
      <c r="H302">
        <v>1.6000000000000001E-3</v>
      </c>
      <c r="I302">
        <v>9.4100000000000003E-2</v>
      </c>
      <c r="J302">
        <v>1.6000000000000001E-3</v>
      </c>
      <c r="K302">
        <v>5.74E-2</v>
      </c>
      <c r="L302">
        <v>0.74170000000000003</v>
      </c>
      <c r="M302">
        <v>8.3599999999999994E-2</v>
      </c>
      <c r="N302">
        <v>0.69379999999999997</v>
      </c>
      <c r="O302">
        <v>3.9E-2</v>
      </c>
      <c r="P302">
        <v>0.1431</v>
      </c>
      <c r="Q302" s="1">
        <v>70089.45</v>
      </c>
      <c r="R302">
        <v>0.21310000000000001</v>
      </c>
      <c r="S302">
        <v>0.19239999999999999</v>
      </c>
      <c r="T302">
        <v>0.59450000000000003</v>
      </c>
      <c r="U302">
        <v>23</v>
      </c>
      <c r="V302" s="1">
        <v>107649</v>
      </c>
      <c r="W302">
        <v>139.18</v>
      </c>
      <c r="X302" s="1">
        <v>73283.320000000007</v>
      </c>
      <c r="Y302">
        <v>0.70350000000000001</v>
      </c>
      <c r="Z302">
        <v>0.24049999999999999</v>
      </c>
      <c r="AA302">
        <v>5.6000000000000001E-2</v>
      </c>
      <c r="AB302">
        <v>0.29649999999999999</v>
      </c>
      <c r="AC302">
        <v>73.28</v>
      </c>
      <c r="AD302" s="1">
        <v>3399.19</v>
      </c>
      <c r="AE302">
        <v>471.29</v>
      </c>
      <c r="AF302" s="1">
        <v>54146.11</v>
      </c>
      <c r="AG302">
        <v>13</v>
      </c>
      <c r="AH302" s="1">
        <v>29216</v>
      </c>
      <c r="AI302" s="1">
        <v>43894</v>
      </c>
      <c r="AJ302">
        <v>65.3</v>
      </c>
      <c r="AK302">
        <v>42.76</v>
      </c>
      <c r="AL302">
        <v>52.57</v>
      </c>
      <c r="AM302">
        <v>6.8</v>
      </c>
      <c r="AN302">
        <v>0</v>
      </c>
      <c r="AO302">
        <v>0.86040000000000005</v>
      </c>
      <c r="AP302" s="1">
        <v>1161.97</v>
      </c>
      <c r="AQ302" s="1">
        <v>2018.58</v>
      </c>
      <c r="AR302" s="1">
        <v>7598.62</v>
      </c>
      <c r="AS302">
        <v>917.62</v>
      </c>
      <c r="AT302">
        <v>487.44</v>
      </c>
      <c r="AU302" s="1">
        <v>12184.24</v>
      </c>
      <c r="AV302" s="1">
        <v>7327.39</v>
      </c>
      <c r="AW302">
        <v>0.56389999999999996</v>
      </c>
      <c r="AX302" s="1">
        <v>2460.35</v>
      </c>
      <c r="AY302">
        <v>0.18940000000000001</v>
      </c>
      <c r="AZ302" s="1">
        <v>1790.4</v>
      </c>
      <c r="BA302">
        <v>0.13780000000000001</v>
      </c>
      <c r="BB302" s="1">
        <v>1415.48</v>
      </c>
      <c r="BC302">
        <v>0.1089</v>
      </c>
      <c r="BD302" s="1">
        <v>12993.62</v>
      </c>
      <c r="BE302" s="1">
        <v>8830.68</v>
      </c>
      <c r="BF302">
        <v>4.2382</v>
      </c>
      <c r="BG302">
        <v>0.60229999999999995</v>
      </c>
      <c r="BH302">
        <v>0.24429999999999999</v>
      </c>
      <c r="BI302">
        <v>0.1147</v>
      </c>
      <c r="BJ302">
        <v>3.1E-2</v>
      </c>
      <c r="BK302">
        <v>7.7000000000000002E-3</v>
      </c>
    </row>
    <row r="303" spans="1:63" x14ac:dyDescent="0.25">
      <c r="A303" t="s">
        <v>304</v>
      </c>
      <c r="B303">
        <v>44289</v>
      </c>
      <c r="C303">
        <v>3</v>
      </c>
      <c r="D303">
        <v>509.42</v>
      </c>
      <c r="E303" s="1">
        <v>1528.26</v>
      </c>
      <c r="F303" s="1">
        <v>1474.9</v>
      </c>
      <c r="G303">
        <v>2.6599999999999999E-2</v>
      </c>
      <c r="H303">
        <v>0</v>
      </c>
      <c r="I303">
        <v>1.24E-2</v>
      </c>
      <c r="J303">
        <v>1.4E-3</v>
      </c>
      <c r="K303">
        <v>4.5100000000000001E-2</v>
      </c>
      <c r="L303">
        <v>0.87790000000000001</v>
      </c>
      <c r="M303">
        <v>3.6700000000000003E-2</v>
      </c>
      <c r="N303">
        <v>6.3E-2</v>
      </c>
      <c r="O303">
        <v>8.8999999999999999E-3</v>
      </c>
      <c r="P303">
        <v>0.1085</v>
      </c>
      <c r="Q303" s="1">
        <v>80229.77</v>
      </c>
      <c r="R303">
        <v>2.9399999999999999E-2</v>
      </c>
      <c r="S303">
        <v>0.16669999999999999</v>
      </c>
      <c r="T303">
        <v>0.80389999999999995</v>
      </c>
      <c r="U303">
        <v>8.4</v>
      </c>
      <c r="V303" s="1">
        <v>112603.1</v>
      </c>
      <c r="W303">
        <v>178.21</v>
      </c>
      <c r="X303" s="1">
        <v>247568.41</v>
      </c>
      <c r="Y303">
        <v>0.90380000000000005</v>
      </c>
      <c r="Z303">
        <v>7.7299999999999994E-2</v>
      </c>
      <c r="AA303">
        <v>1.89E-2</v>
      </c>
      <c r="AB303">
        <v>9.6199999999999994E-2</v>
      </c>
      <c r="AC303">
        <v>247.57</v>
      </c>
      <c r="AD303" s="1">
        <v>12513</v>
      </c>
      <c r="AE303" s="1">
        <v>1385.14</v>
      </c>
      <c r="AF303" s="1">
        <v>246871.17</v>
      </c>
      <c r="AG303">
        <v>558</v>
      </c>
      <c r="AH303" s="1">
        <v>61511</v>
      </c>
      <c r="AI303" s="1">
        <v>124039</v>
      </c>
      <c r="AJ303">
        <v>103.77</v>
      </c>
      <c r="AK303">
        <v>48.25</v>
      </c>
      <c r="AL303">
        <v>64.34</v>
      </c>
      <c r="AM303">
        <v>4.26</v>
      </c>
      <c r="AN303">
        <v>0</v>
      </c>
      <c r="AO303">
        <v>0.78469999999999995</v>
      </c>
      <c r="AP303" s="1">
        <v>1713.18</v>
      </c>
      <c r="AQ303" s="1">
        <v>1708.07</v>
      </c>
      <c r="AR303" s="1">
        <v>8457.85</v>
      </c>
      <c r="AS303">
        <v>916.84</v>
      </c>
      <c r="AT303">
        <v>393.84</v>
      </c>
      <c r="AU303" s="1">
        <v>13189.77</v>
      </c>
      <c r="AV303" s="1">
        <v>3238.95</v>
      </c>
      <c r="AW303">
        <v>0.2157</v>
      </c>
      <c r="AX303" s="1">
        <v>10729.56</v>
      </c>
      <c r="AY303">
        <v>0.71460000000000001</v>
      </c>
      <c r="AZ303">
        <v>742.25</v>
      </c>
      <c r="BA303">
        <v>4.9399999999999999E-2</v>
      </c>
      <c r="BB303">
        <v>303.02</v>
      </c>
      <c r="BC303">
        <v>2.0199999999999999E-2</v>
      </c>
      <c r="BD303" s="1">
        <v>15013.79</v>
      </c>
      <c r="BE303" s="1">
        <v>1615.47</v>
      </c>
      <c r="BF303">
        <v>0.15759999999999999</v>
      </c>
      <c r="BG303">
        <v>0.56830000000000003</v>
      </c>
      <c r="BH303">
        <v>0.18790000000000001</v>
      </c>
      <c r="BI303">
        <v>0.19969999999999999</v>
      </c>
      <c r="BJ303">
        <v>2.76E-2</v>
      </c>
      <c r="BK303">
        <v>1.6400000000000001E-2</v>
      </c>
    </row>
    <row r="304" spans="1:63" x14ac:dyDescent="0.25">
      <c r="A304" t="s">
        <v>305</v>
      </c>
      <c r="B304">
        <v>46128</v>
      </c>
      <c r="C304">
        <v>31</v>
      </c>
      <c r="D304">
        <v>48.2</v>
      </c>
      <c r="E304" s="1">
        <v>1494.21</v>
      </c>
      <c r="F304" s="1">
        <v>1445.16</v>
      </c>
      <c r="G304">
        <v>2.7000000000000001E-3</v>
      </c>
      <c r="H304">
        <v>0</v>
      </c>
      <c r="I304">
        <v>6.3E-3</v>
      </c>
      <c r="J304">
        <v>0</v>
      </c>
      <c r="K304">
        <v>1.7999999999999999E-2</v>
      </c>
      <c r="L304">
        <v>0.95920000000000005</v>
      </c>
      <c r="M304">
        <v>1.3899999999999999E-2</v>
      </c>
      <c r="N304">
        <v>0.30940000000000001</v>
      </c>
      <c r="O304">
        <v>1.4E-3</v>
      </c>
      <c r="P304">
        <v>0.13070000000000001</v>
      </c>
      <c r="Q304" s="1">
        <v>50913.94</v>
      </c>
      <c r="R304">
        <v>0.4299</v>
      </c>
      <c r="S304">
        <v>0.1028</v>
      </c>
      <c r="T304">
        <v>0.46729999999999999</v>
      </c>
      <c r="U304">
        <v>13.88</v>
      </c>
      <c r="V304" s="1">
        <v>76347.05</v>
      </c>
      <c r="W304">
        <v>101.44</v>
      </c>
      <c r="X304" s="1">
        <v>110505.87</v>
      </c>
      <c r="Y304">
        <v>0.91159999999999997</v>
      </c>
      <c r="Z304">
        <v>5.4800000000000001E-2</v>
      </c>
      <c r="AA304">
        <v>3.3599999999999998E-2</v>
      </c>
      <c r="AB304">
        <v>8.8400000000000006E-2</v>
      </c>
      <c r="AC304">
        <v>110.51</v>
      </c>
      <c r="AD304" s="1">
        <v>3285.44</v>
      </c>
      <c r="AE304">
        <v>562.41</v>
      </c>
      <c r="AF304" s="1">
        <v>111431.58</v>
      </c>
      <c r="AG304">
        <v>136</v>
      </c>
      <c r="AH304" s="1">
        <v>38495</v>
      </c>
      <c r="AI304" s="1">
        <v>61456</v>
      </c>
      <c r="AJ304">
        <v>31.77</v>
      </c>
      <c r="AK304">
        <v>29.53</v>
      </c>
      <c r="AL304">
        <v>31.77</v>
      </c>
      <c r="AM304">
        <v>3.12</v>
      </c>
      <c r="AN304">
        <v>762.61</v>
      </c>
      <c r="AO304">
        <v>0.95809999999999995</v>
      </c>
      <c r="AP304" s="1">
        <v>1344.43</v>
      </c>
      <c r="AQ304" s="1">
        <v>2583</v>
      </c>
      <c r="AR304" s="1">
        <v>6177.12</v>
      </c>
      <c r="AS304">
        <v>718.29</v>
      </c>
      <c r="AT304">
        <v>265.01</v>
      </c>
      <c r="AU304" s="1">
        <v>11087.85</v>
      </c>
      <c r="AV304" s="1">
        <v>6752.41</v>
      </c>
      <c r="AW304">
        <v>0.54320000000000002</v>
      </c>
      <c r="AX304" s="1">
        <v>3702.34</v>
      </c>
      <c r="AY304">
        <v>0.2979</v>
      </c>
      <c r="AZ304" s="1">
        <v>1281.25</v>
      </c>
      <c r="BA304">
        <v>0.1031</v>
      </c>
      <c r="BB304">
        <v>693.91</v>
      </c>
      <c r="BC304">
        <v>5.5800000000000002E-2</v>
      </c>
      <c r="BD304" s="1">
        <v>12429.91</v>
      </c>
      <c r="BE304" s="1">
        <v>6429.86</v>
      </c>
      <c r="BF304">
        <v>1.7888999999999999</v>
      </c>
      <c r="BG304">
        <v>0.48699999999999999</v>
      </c>
      <c r="BH304">
        <v>0.17860000000000001</v>
      </c>
      <c r="BI304">
        <v>0.29499999999999998</v>
      </c>
      <c r="BJ304">
        <v>2.41E-2</v>
      </c>
      <c r="BK304">
        <v>1.5299999999999999E-2</v>
      </c>
    </row>
    <row r="305" spans="1:63" x14ac:dyDescent="0.25">
      <c r="A305" t="s">
        <v>306</v>
      </c>
      <c r="B305">
        <v>47886</v>
      </c>
      <c r="C305">
        <v>45</v>
      </c>
      <c r="D305">
        <v>60.15</v>
      </c>
      <c r="E305" s="1">
        <v>2706.67</v>
      </c>
      <c r="F305" s="1">
        <v>2985.31</v>
      </c>
      <c r="G305">
        <v>4.8999999999999998E-3</v>
      </c>
      <c r="H305">
        <v>8.0000000000000004E-4</v>
      </c>
      <c r="I305">
        <v>9.4000000000000004E-3</v>
      </c>
      <c r="J305">
        <v>1.1999999999999999E-3</v>
      </c>
      <c r="K305">
        <v>5.45E-2</v>
      </c>
      <c r="L305">
        <v>0.88629999999999998</v>
      </c>
      <c r="M305">
        <v>4.2999999999999997E-2</v>
      </c>
      <c r="N305">
        <v>0.35199999999999998</v>
      </c>
      <c r="O305">
        <v>1.5699999999999999E-2</v>
      </c>
      <c r="P305">
        <v>0.1288</v>
      </c>
      <c r="Q305" s="1">
        <v>69153.84</v>
      </c>
      <c r="R305">
        <v>0.1835</v>
      </c>
      <c r="S305">
        <v>0.1646</v>
      </c>
      <c r="T305">
        <v>0.65190000000000003</v>
      </c>
      <c r="U305">
        <v>19.5</v>
      </c>
      <c r="V305" s="1">
        <v>79671.47</v>
      </c>
      <c r="W305">
        <v>137.38</v>
      </c>
      <c r="X305" s="1">
        <v>144975.79999999999</v>
      </c>
      <c r="Y305">
        <v>0.83169999999999999</v>
      </c>
      <c r="Z305">
        <v>0.1358</v>
      </c>
      <c r="AA305">
        <v>3.2500000000000001E-2</v>
      </c>
      <c r="AB305">
        <v>0.16830000000000001</v>
      </c>
      <c r="AC305">
        <v>144.97999999999999</v>
      </c>
      <c r="AD305" s="1">
        <v>4459.7</v>
      </c>
      <c r="AE305">
        <v>510.88</v>
      </c>
      <c r="AF305" s="1">
        <v>133729.79</v>
      </c>
      <c r="AG305">
        <v>229</v>
      </c>
      <c r="AH305" s="1">
        <v>34920</v>
      </c>
      <c r="AI305" s="1">
        <v>52749</v>
      </c>
      <c r="AJ305">
        <v>57.43</v>
      </c>
      <c r="AK305">
        <v>29.57</v>
      </c>
      <c r="AL305">
        <v>31.68</v>
      </c>
      <c r="AM305">
        <v>4.8499999999999996</v>
      </c>
      <c r="AN305">
        <v>0</v>
      </c>
      <c r="AO305">
        <v>0.93879999999999997</v>
      </c>
      <c r="AP305" s="1">
        <v>1335.17</v>
      </c>
      <c r="AQ305" s="1">
        <v>2039.01</v>
      </c>
      <c r="AR305" s="1">
        <v>5837.14</v>
      </c>
      <c r="AS305">
        <v>655.21</v>
      </c>
      <c r="AT305">
        <v>72.349999999999994</v>
      </c>
      <c r="AU305" s="1">
        <v>9938.8799999999992</v>
      </c>
      <c r="AV305" s="1">
        <v>5019.93</v>
      </c>
      <c r="AW305">
        <v>0.46920000000000001</v>
      </c>
      <c r="AX305" s="1">
        <v>3892.63</v>
      </c>
      <c r="AY305">
        <v>0.36380000000000001</v>
      </c>
      <c r="AZ305" s="1">
        <v>1200.93</v>
      </c>
      <c r="BA305">
        <v>0.1123</v>
      </c>
      <c r="BB305">
        <v>584.95000000000005</v>
      </c>
      <c r="BC305">
        <v>5.4699999999999999E-2</v>
      </c>
      <c r="BD305" s="1">
        <v>10698.44</v>
      </c>
      <c r="BE305" s="1">
        <v>5085.3100000000004</v>
      </c>
      <c r="BF305">
        <v>1.4954000000000001</v>
      </c>
      <c r="BG305">
        <v>0.57789999999999997</v>
      </c>
      <c r="BH305">
        <v>0.21460000000000001</v>
      </c>
      <c r="BI305">
        <v>0.1739</v>
      </c>
      <c r="BJ305">
        <v>2.64E-2</v>
      </c>
      <c r="BK305">
        <v>7.1999999999999998E-3</v>
      </c>
    </row>
    <row r="306" spans="1:63" x14ac:dyDescent="0.25">
      <c r="A306" t="s">
        <v>307</v>
      </c>
      <c r="B306">
        <v>49452</v>
      </c>
      <c r="C306">
        <v>49</v>
      </c>
      <c r="D306">
        <v>65.23</v>
      </c>
      <c r="E306" s="1">
        <v>3196.05</v>
      </c>
      <c r="F306" s="1">
        <v>2968.81</v>
      </c>
      <c r="G306">
        <v>3.0000000000000001E-3</v>
      </c>
      <c r="H306">
        <v>1.2999999999999999E-3</v>
      </c>
      <c r="I306">
        <v>4.82E-2</v>
      </c>
      <c r="J306">
        <v>8.0000000000000004E-4</v>
      </c>
      <c r="K306">
        <v>2.6800000000000001E-2</v>
      </c>
      <c r="L306">
        <v>0.85470000000000002</v>
      </c>
      <c r="M306">
        <v>6.5199999999999994E-2</v>
      </c>
      <c r="N306">
        <v>0.65149999999999997</v>
      </c>
      <c r="O306">
        <v>2.9999999999999997E-4</v>
      </c>
      <c r="P306">
        <v>0.1552</v>
      </c>
      <c r="Q306" s="1">
        <v>51619.51</v>
      </c>
      <c r="R306">
        <v>0.1651</v>
      </c>
      <c r="S306">
        <v>0.2064</v>
      </c>
      <c r="T306">
        <v>0.62839999999999996</v>
      </c>
      <c r="U306">
        <v>23.62</v>
      </c>
      <c r="V306" s="1">
        <v>68145.69</v>
      </c>
      <c r="W306">
        <v>133.99</v>
      </c>
      <c r="X306" s="1">
        <v>102621.53</v>
      </c>
      <c r="Y306">
        <v>0.72789999999999999</v>
      </c>
      <c r="Z306">
        <v>0.20580000000000001</v>
      </c>
      <c r="AA306">
        <v>6.6299999999999998E-2</v>
      </c>
      <c r="AB306">
        <v>0.27210000000000001</v>
      </c>
      <c r="AC306">
        <v>102.62</v>
      </c>
      <c r="AD306" s="1">
        <v>3750.15</v>
      </c>
      <c r="AE306">
        <v>495.92</v>
      </c>
      <c r="AF306" s="1">
        <v>94002.880000000005</v>
      </c>
      <c r="AG306">
        <v>84</v>
      </c>
      <c r="AH306" s="1">
        <v>28217</v>
      </c>
      <c r="AI306" s="1">
        <v>42553</v>
      </c>
      <c r="AJ306">
        <v>60.4</v>
      </c>
      <c r="AK306">
        <v>30.08</v>
      </c>
      <c r="AL306">
        <v>51.7</v>
      </c>
      <c r="AM306">
        <v>4.4000000000000004</v>
      </c>
      <c r="AN306">
        <v>0</v>
      </c>
      <c r="AO306">
        <v>0.80700000000000005</v>
      </c>
      <c r="AP306" s="1">
        <v>1398.22</v>
      </c>
      <c r="AQ306" s="1">
        <v>1896.98</v>
      </c>
      <c r="AR306" s="1">
        <v>6848.21</v>
      </c>
      <c r="AS306">
        <v>469.12</v>
      </c>
      <c r="AT306">
        <v>370.38</v>
      </c>
      <c r="AU306" s="1">
        <v>10982.91</v>
      </c>
      <c r="AV306" s="1">
        <v>7645.21</v>
      </c>
      <c r="AW306">
        <v>0.58140000000000003</v>
      </c>
      <c r="AX306" s="1">
        <v>3558.45</v>
      </c>
      <c r="AY306">
        <v>0.27060000000000001</v>
      </c>
      <c r="AZ306">
        <v>885.97</v>
      </c>
      <c r="BA306">
        <v>6.7400000000000002E-2</v>
      </c>
      <c r="BB306" s="1">
        <v>1059.69</v>
      </c>
      <c r="BC306">
        <v>8.0600000000000005E-2</v>
      </c>
      <c r="BD306" s="1">
        <v>13149.32</v>
      </c>
      <c r="BE306" s="1">
        <v>4954.8599999999997</v>
      </c>
      <c r="BF306">
        <v>2.0124</v>
      </c>
      <c r="BG306">
        <v>0.47910000000000003</v>
      </c>
      <c r="BH306">
        <v>0.27029999999999998</v>
      </c>
      <c r="BI306">
        <v>0.21340000000000001</v>
      </c>
      <c r="BJ306">
        <v>2.7E-2</v>
      </c>
      <c r="BK306">
        <v>1.03E-2</v>
      </c>
    </row>
    <row r="307" spans="1:63" x14ac:dyDescent="0.25">
      <c r="A307" t="s">
        <v>308</v>
      </c>
      <c r="B307">
        <v>48272</v>
      </c>
      <c r="C307">
        <v>248</v>
      </c>
      <c r="D307">
        <v>5.38</v>
      </c>
      <c r="E307" s="1">
        <v>1333.67</v>
      </c>
      <c r="F307" s="1">
        <v>1172.0999999999999</v>
      </c>
      <c r="G307">
        <v>1.6999999999999999E-3</v>
      </c>
      <c r="H307">
        <v>4.0000000000000002E-4</v>
      </c>
      <c r="I307">
        <v>7.1999999999999998E-3</v>
      </c>
      <c r="J307">
        <v>0</v>
      </c>
      <c r="K307">
        <v>2.81E-2</v>
      </c>
      <c r="L307">
        <v>0.92159999999999997</v>
      </c>
      <c r="M307">
        <v>4.0899999999999999E-2</v>
      </c>
      <c r="N307">
        <v>0.44419999999999998</v>
      </c>
      <c r="O307">
        <v>6.7000000000000002E-3</v>
      </c>
      <c r="P307">
        <v>0.15709999999999999</v>
      </c>
      <c r="Q307" s="1">
        <v>53967.6</v>
      </c>
      <c r="R307">
        <v>0.38550000000000001</v>
      </c>
      <c r="S307">
        <v>0.13250000000000001</v>
      </c>
      <c r="T307">
        <v>0.4819</v>
      </c>
      <c r="U307">
        <v>8.8000000000000007</v>
      </c>
      <c r="V307" s="1">
        <v>82370.23</v>
      </c>
      <c r="W307">
        <v>147.15</v>
      </c>
      <c r="X307" s="1">
        <v>247451.75</v>
      </c>
      <c r="Y307">
        <v>0.90539999999999998</v>
      </c>
      <c r="Z307">
        <v>3.4200000000000001E-2</v>
      </c>
      <c r="AA307">
        <v>6.0299999999999999E-2</v>
      </c>
      <c r="AB307">
        <v>9.4600000000000004E-2</v>
      </c>
      <c r="AC307">
        <v>247.45</v>
      </c>
      <c r="AD307" s="1">
        <v>6204.51</v>
      </c>
      <c r="AE307">
        <v>627.75</v>
      </c>
      <c r="AF307" s="1">
        <v>258465.31</v>
      </c>
      <c r="AG307">
        <v>569</v>
      </c>
      <c r="AH307" s="1">
        <v>36466</v>
      </c>
      <c r="AI307" s="1">
        <v>54826</v>
      </c>
      <c r="AJ307">
        <v>47.55</v>
      </c>
      <c r="AK307">
        <v>22.77</v>
      </c>
      <c r="AL307">
        <v>46.52</v>
      </c>
      <c r="AM307">
        <v>5.0999999999999996</v>
      </c>
      <c r="AN307">
        <v>113.85</v>
      </c>
      <c r="AO307">
        <v>1.3402000000000001</v>
      </c>
      <c r="AP307" s="1">
        <v>1837.99</v>
      </c>
      <c r="AQ307" s="1">
        <v>2356.0300000000002</v>
      </c>
      <c r="AR307" s="1">
        <v>6831.42</v>
      </c>
      <c r="AS307">
        <v>522.35</v>
      </c>
      <c r="AT307">
        <v>395.4</v>
      </c>
      <c r="AU307" s="1">
        <v>11943.2</v>
      </c>
      <c r="AV307" s="1">
        <v>5128.1400000000003</v>
      </c>
      <c r="AW307">
        <v>0.37409999999999999</v>
      </c>
      <c r="AX307" s="1">
        <v>5667.43</v>
      </c>
      <c r="AY307">
        <v>0.41339999999999999</v>
      </c>
      <c r="AZ307" s="1">
        <v>2247.29</v>
      </c>
      <c r="BA307">
        <v>0.16389999999999999</v>
      </c>
      <c r="BB307">
        <v>665.63</v>
      </c>
      <c r="BC307">
        <v>4.8599999999999997E-2</v>
      </c>
      <c r="BD307" s="1">
        <v>13708.5</v>
      </c>
      <c r="BE307" s="1">
        <v>3062.09</v>
      </c>
      <c r="BF307">
        <v>0.87029999999999996</v>
      </c>
      <c r="BG307">
        <v>0.53300000000000003</v>
      </c>
      <c r="BH307">
        <v>0.23519999999999999</v>
      </c>
      <c r="BI307">
        <v>0.1875</v>
      </c>
      <c r="BJ307">
        <v>3.0300000000000001E-2</v>
      </c>
      <c r="BK307">
        <v>1.3899999999999999E-2</v>
      </c>
    </row>
    <row r="308" spans="1:63" x14ac:dyDescent="0.25">
      <c r="A308" t="s">
        <v>309</v>
      </c>
      <c r="B308">
        <v>442</v>
      </c>
      <c r="C308">
        <v>115</v>
      </c>
      <c r="D308">
        <v>7.06</v>
      </c>
      <c r="E308">
        <v>812.37</v>
      </c>
      <c r="F308">
        <v>833.15</v>
      </c>
      <c r="G308">
        <v>1.1999999999999999E-3</v>
      </c>
      <c r="H308">
        <v>0</v>
      </c>
      <c r="I308">
        <v>2.8E-3</v>
      </c>
      <c r="J308">
        <v>0</v>
      </c>
      <c r="K308">
        <v>3.5000000000000001E-3</v>
      </c>
      <c r="L308">
        <v>0.97599999999999998</v>
      </c>
      <c r="M308">
        <v>1.6500000000000001E-2</v>
      </c>
      <c r="N308">
        <v>0.99429999999999996</v>
      </c>
      <c r="O308">
        <v>0</v>
      </c>
      <c r="P308">
        <v>0.20860000000000001</v>
      </c>
      <c r="Q308" s="1">
        <v>61108.21</v>
      </c>
      <c r="R308">
        <v>0.1613</v>
      </c>
      <c r="S308">
        <v>0.1129</v>
      </c>
      <c r="T308">
        <v>0.7258</v>
      </c>
      <c r="U308">
        <v>8</v>
      </c>
      <c r="V308" s="1">
        <v>81974.880000000005</v>
      </c>
      <c r="W308">
        <v>101.45</v>
      </c>
      <c r="X308" s="1">
        <v>205473.49</v>
      </c>
      <c r="Y308">
        <v>0.32290000000000002</v>
      </c>
      <c r="Z308">
        <v>0.34660000000000002</v>
      </c>
      <c r="AA308">
        <v>0.33050000000000002</v>
      </c>
      <c r="AB308">
        <v>0.67710000000000004</v>
      </c>
      <c r="AC308">
        <v>205.47</v>
      </c>
      <c r="AD308" s="1">
        <v>4741.8</v>
      </c>
      <c r="AE308">
        <v>271.76</v>
      </c>
      <c r="AF308" s="1">
        <v>336402.85</v>
      </c>
      <c r="AG308">
        <v>595</v>
      </c>
      <c r="AH308" s="1">
        <v>28975</v>
      </c>
      <c r="AI308" s="1">
        <v>42311</v>
      </c>
      <c r="AJ308">
        <v>26.5</v>
      </c>
      <c r="AK308">
        <v>20</v>
      </c>
      <c r="AL308">
        <v>22.68</v>
      </c>
      <c r="AM308">
        <v>3.8</v>
      </c>
      <c r="AN308">
        <v>0</v>
      </c>
      <c r="AO308">
        <v>0.76519999999999999</v>
      </c>
      <c r="AP308" s="1">
        <v>1617.43</v>
      </c>
      <c r="AQ308" s="1">
        <v>2383.1799999999998</v>
      </c>
      <c r="AR308" s="1">
        <v>7343.61</v>
      </c>
      <c r="AS308">
        <v>365.73</v>
      </c>
      <c r="AT308">
        <v>250.18</v>
      </c>
      <c r="AU308" s="1">
        <v>11960.13</v>
      </c>
      <c r="AV308" s="1">
        <v>7572.46</v>
      </c>
      <c r="AW308">
        <v>0.49890000000000001</v>
      </c>
      <c r="AX308" s="1">
        <v>5022.28</v>
      </c>
      <c r="AY308">
        <v>0.33090000000000003</v>
      </c>
      <c r="AZ308" s="1">
        <v>1062.99</v>
      </c>
      <c r="BA308">
        <v>7.0000000000000007E-2</v>
      </c>
      <c r="BB308" s="1">
        <v>1520.53</v>
      </c>
      <c r="BC308">
        <v>0.1002</v>
      </c>
      <c r="BD308" s="1">
        <v>15178.27</v>
      </c>
      <c r="BE308" s="1">
        <v>4122.8900000000003</v>
      </c>
      <c r="BF308">
        <v>2.7231000000000001</v>
      </c>
      <c r="BG308">
        <v>0.50139999999999996</v>
      </c>
      <c r="BH308">
        <v>0.2334</v>
      </c>
      <c r="BI308">
        <v>0.21210000000000001</v>
      </c>
      <c r="BJ308">
        <v>2.8500000000000001E-2</v>
      </c>
      <c r="BK308">
        <v>2.46E-2</v>
      </c>
    </row>
    <row r="309" spans="1:63" x14ac:dyDescent="0.25">
      <c r="A309" t="s">
        <v>310</v>
      </c>
      <c r="B309">
        <v>50005</v>
      </c>
      <c r="C309">
        <v>14</v>
      </c>
      <c r="D309">
        <v>91.9</v>
      </c>
      <c r="E309" s="1">
        <v>1286.6300000000001</v>
      </c>
      <c r="F309" s="1">
        <v>1288.42</v>
      </c>
      <c r="G309">
        <v>2.7000000000000001E-3</v>
      </c>
      <c r="H309">
        <v>0</v>
      </c>
      <c r="I309">
        <v>5.7000000000000002E-3</v>
      </c>
      <c r="J309">
        <v>5.0000000000000001E-4</v>
      </c>
      <c r="K309">
        <v>4.4000000000000003E-3</v>
      </c>
      <c r="L309">
        <v>0.9617</v>
      </c>
      <c r="M309">
        <v>2.5000000000000001E-2</v>
      </c>
      <c r="N309">
        <v>0.26590000000000003</v>
      </c>
      <c r="O309">
        <v>2.3E-3</v>
      </c>
      <c r="P309">
        <v>0.16800000000000001</v>
      </c>
      <c r="Q309" s="1">
        <v>56444.66</v>
      </c>
      <c r="R309">
        <v>0.33729999999999999</v>
      </c>
      <c r="S309">
        <v>0.22889999999999999</v>
      </c>
      <c r="T309">
        <v>0.43369999999999997</v>
      </c>
      <c r="U309">
        <v>8.5</v>
      </c>
      <c r="V309" s="1">
        <v>81726.12</v>
      </c>
      <c r="W309">
        <v>148.03</v>
      </c>
      <c r="X309" s="1">
        <v>166894.91</v>
      </c>
      <c r="Y309">
        <v>0.84450000000000003</v>
      </c>
      <c r="Z309">
        <v>3.5400000000000001E-2</v>
      </c>
      <c r="AA309">
        <v>0.1201</v>
      </c>
      <c r="AB309">
        <v>0.1555</v>
      </c>
      <c r="AC309">
        <v>166.89</v>
      </c>
      <c r="AD309" s="1">
        <v>7865.23</v>
      </c>
      <c r="AE309">
        <v>842.42</v>
      </c>
      <c r="AF309" s="1">
        <v>154986.74</v>
      </c>
      <c r="AG309">
        <v>337</v>
      </c>
      <c r="AH309" s="1">
        <v>38477</v>
      </c>
      <c r="AI309" s="1">
        <v>59347</v>
      </c>
      <c r="AJ309">
        <v>73.05</v>
      </c>
      <c r="AK309">
        <v>43.18</v>
      </c>
      <c r="AL309">
        <v>53.22</v>
      </c>
      <c r="AM309">
        <v>5.9</v>
      </c>
      <c r="AN309">
        <v>0</v>
      </c>
      <c r="AO309">
        <v>1.2259</v>
      </c>
      <c r="AP309" s="1">
        <v>1360.34</v>
      </c>
      <c r="AQ309" s="1">
        <v>2233.17</v>
      </c>
      <c r="AR309" s="1">
        <v>6519.96</v>
      </c>
      <c r="AS309" s="1">
        <v>1047.08</v>
      </c>
      <c r="AT309">
        <v>316.70999999999998</v>
      </c>
      <c r="AU309" s="1">
        <v>11477.29</v>
      </c>
      <c r="AV309" s="1">
        <v>5682.84</v>
      </c>
      <c r="AW309">
        <v>0.42509999999999998</v>
      </c>
      <c r="AX309" s="1">
        <v>6493.61</v>
      </c>
      <c r="AY309">
        <v>0.48580000000000001</v>
      </c>
      <c r="AZ309">
        <v>730.32</v>
      </c>
      <c r="BA309">
        <v>5.4600000000000003E-2</v>
      </c>
      <c r="BB309">
        <v>460.34</v>
      </c>
      <c r="BC309">
        <v>3.44E-2</v>
      </c>
      <c r="BD309" s="1">
        <v>13367.1</v>
      </c>
      <c r="BE309" s="1">
        <v>4072.07</v>
      </c>
      <c r="BF309">
        <v>0.97</v>
      </c>
      <c r="BG309">
        <v>0.56440000000000001</v>
      </c>
      <c r="BH309">
        <v>0.22969999999999999</v>
      </c>
      <c r="BI309">
        <v>0.16439999999999999</v>
      </c>
      <c r="BJ309">
        <v>2.75E-2</v>
      </c>
      <c r="BK309">
        <v>1.4E-2</v>
      </c>
    </row>
    <row r="310" spans="1:63" x14ac:dyDescent="0.25">
      <c r="A310" t="s">
        <v>311</v>
      </c>
      <c r="B310">
        <v>44297</v>
      </c>
      <c r="C310">
        <v>19</v>
      </c>
      <c r="D310">
        <v>247.71</v>
      </c>
      <c r="E310" s="1">
        <v>4706.3999999999996</v>
      </c>
      <c r="F310" s="1">
        <v>3286.67</v>
      </c>
      <c r="G310">
        <v>2.5000000000000001E-3</v>
      </c>
      <c r="H310">
        <v>1.1000000000000001E-3</v>
      </c>
      <c r="I310">
        <v>0.28810000000000002</v>
      </c>
      <c r="J310">
        <v>2E-3</v>
      </c>
      <c r="K310">
        <v>3.7600000000000001E-2</v>
      </c>
      <c r="L310">
        <v>0.52490000000000003</v>
      </c>
      <c r="M310">
        <v>0.1439</v>
      </c>
      <c r="N310">
        <v>0.99919999999999998</v>
      </c>
      <c r="O310">
        <v>3.3E-3</v>
      </c>
      <c r="P310">
        <v>0.25740000000000002</v>
      </c>
      <c r="Q310" s="1">
        <v>54529.4</v>
      </c>
      <c r="R310">
        <v>0.1893</v>
      </c>
      <c r="S310">
        <v>0.1321</v>
      </c>
      <c r="T310">
        <v>0.67859999999999998</v>
      </c>
      <c r="U310">
        <v>26.13</v>
      </c>
      <c r="V310" s="1">
        <v>79265.23</v>
      </c>
      <c r="W310">
        <v>178.93</v>
      </c>
      <c r="X310" s="1">
        <v>82936.800000000003</v>
      </c>
      <c r="Y310">
        <v>0.65200000000000002</v>
      </c>
      <c r="Z310">
        <v>0.2581</v>
      </c>
      <c r="AA310">
        <v>8.9800000000000005E-2</v>
      </c>
      <c r="AB310">
        <v>0.34799999999999998</v>
      </c>
      <c r="AC310">
        <v>82.94</v>
      </c>
      <c r="AD310" s="1">
        <v>4127.13</v>
      </c>
      <c r="AE310">
        <v>483.01</v>
      </c>
      <c r="AF310" s="1">
        <v>72685.259999999995</v>
      </c>
      <c r="AG310">
        <v>42</v>
      </c>
      <c r="AH310" s="1">
        <v>24068</v>
      </c>
      <c r="AI310" s="1">
        <v>40555</v>
      </c>
      <c r="AJ310">
        <v>66.55</v>
      </c>
      <c r="AK310">
        <v>44.93</v>
      </c>
      <c r="AL310">
        <v>56.13</v>
      </c>
      <c r="AM310">
        <v>4.4000000000000004</v>
      </c>
      <c r="AN310">
        <v>0</v>
      </c>
      <c r="AO310">
        <v>1.2464999999999999</v>
      </c>
      <c r="AP310" s="1">
        <v>2617.11</v>
      </c>
      <c r="AQ310" s="1">
        <v>2676.32</v>
      </c>
      <c r="AR310" s="1">
        <v>8666.41</v>
      </c>
      <c r="AS310" s="1">
        <v>1285.33</v>
      </c>
      <c r="AT310">
        <v>139.71</v>
      </c>
      <c r="AU310" s="1">
        <v>15384.9</v>
      </c>
      <c r="AV310" s="1">
        <v>12597.53</v>
      </c>
      <c r="AW310">
        <v>0.61050000000000004</v>
      </c>
      <c r="AX310" s="1">
        <v>5119.93</v>
      </c>
      <c r="AY310">
        <v>0.24809999999999999</v>
      </c>
      <c r="AZ310">
        <v>920.7</v>
      </c>
      <c r="BA310">
        <v>4.4600000000000001E-2</v>
      </c>
      <c r="BB310" s="1">
        <v>1996.28</v>
      </c>
      <c r="BC310">
        <v>9.6699999999999994E-2</v>
      </c>
      <c r="BD310" s="1">
        <v>20634.43</v>
      </c>
      <c r="BE310" s="1">
        <v>5010.0600000000004</v>
      </c>
      <c r="BF310">
        <v>2.3287</v>
      </c>
      <c r="BG310">
        <v>0.41039999999999999</v>
      </c>
      <c r="BH310">
        <v>0.21579999999999999</v>
      </c>
      <c r="BI310">
        <v>0.34239999999999998</v>
      </c>
      <c r="BJ310">
        <v>1.8800000000000001E-2</v>
      </c>
      <c r="BK310">
        <v>1.26E-2</v>
      </c>
    </row>
    <row r="311" spans="1:63" x14ac:dyDescent="0.25">
      <c r="A311" t="s">
        <v>312</v>
      </c>
      <c r="B311">
        <v>44305</v>
      </c>
      <c r="C311">
        <v>5</v>
      </c>
      <c r="D311">
        <v>863.84</v>
      </c>
      <c r="E311" s="1">
        <v>4319.21</v>
      </c>
      <c r="F311" s="1">
        <v>3560.13</v>
      </c>
      <c r="G311">
        <v>2.9999999999999997E-4</v>
      </c>
      <c r="H311">
        <v>2.9999999999999997E-4</v>
      </c>
      <c r="I311">
        <v>0.91080000000000005</v>
      </c>
      <c r="J311">
        <v>0</v>
      </c>
      <c r="K311">
        <v>3.0599999999999999E-2</v>
      </c>
      <c r="L311">
        <v>2.0500000000000001E-2</v>
      </c>
      <c r="M311">
        <v>3.7499999999999999E-2</v>
      </c>
      <c r="N311">
        <v>0.99019999999999997</v>
      </c>
      <c r="O311">
        <v>6.9999999999999999E-4</v>
      </c>
      <c r="P311">
        <v>0.19539999999999999</v>
      </c>
      <c r="Q311" s="1">
        <v>67633.94</v>
      </c>
      <c r="R311">
        <v>0.2</v>
      </c>
      <c r="S311">
        <v>0.16839999999999999</v>
      </c>
      <c r="T311">
        <v>0.63160000000000005</v>
      </c>
      <c r="U311">
        <v>31.25</v>
      </c>
      <c r="V311" s="1">
        <v>78327.710000000006</v>
      </c>
      <c r="W311">
        <v>138.18</v>
      </c>
      <c r="X311" s="1">
        <v>64197.08</v>
      </c>
      <c r="Y311">
        <v>0.65800000000000003</v>
      </c>
      <c r="Z311">
        <v>0.2974</v>
      </c>
      <c r="AA311">
        <v>4.4600000000000001E-2</v>
      </c>
      <c r="AB311">
        <v>0.34200000000000003</v>
      </c>
      <c r="AC311">
        <v>64.2</v>
      </c>
      <c r="AD311" s="1">
        <v>3883.99</v>
      </c>
      <c r="AE311">
        <v>605.98</v>
      </c>
      <c r="AF311" s="1">
        <v>57629.87</v>
      </c>
      <c r="AG311">
        <v>15</v>
      </c>
      <c r="AH311" s="1">
        <v>27136</v>
      </c>
      <c r="AI311" s="1">
        <v>35585</v>
      </c>
      <c r="AJ311">
        <v>74.900000000000006</v>
      </c>
      <c r="AK311">
        <v>60.6</v>
      </c>
      <c r="AL311">
        <v>58.12</v>
      </c>
      <c r="AM311">
        <v>5.3</v>
      </c>
      <c r="AN311">
        <v>0</v>
      </c>
      <c r="AO311">
        <v>1.4362999999999999</v>
      </c>
      <c r="AP311" s="1">
        <v>1780.5</v>
      </c>
      <c r="AQ311" s="1">
        <v>2447.6</v>
      </c>
      <c r="AR311" s="1">
        <v>7000.56</v>
      </c>
      <c r="AS311">
        <v>781.86</v>
      </c>
      <c r="AT311">
        <v>274.98</v>
      </c>
      <c r="AU311" s="1">
        <v>12285.5</v>
      </c>
      <c r="AV311" s="1">
        <v>8232.09</v>
      </c>
      <c r="AW311">
        <v>0.57140000000000002</v>
      </c>
      <c r="AX311" s="1">
        <v>3905.15</v>
      </c>
      <c r="AY311">
        <v>0.27110000000000001</v>
      </c>
      <c r="AZ311">
        <v>676.91</v>
      </c>
      <c r="BA311">
        <v>4.7E-2</v>
      </c>
      <c r="BB311" s="1">
        <v>1591.94</v>
      </c>
      <c r="BC311">
        <v>0.1105</v>
      </c>
      <c r="BD311" s="1">
        <v>14406.08</v>
      </c>
      <c r="BE311" s="1">
        <v>4730.13</v>
      </c>
      <c r="BF311">
        <v>3.2905000000000002</v>
      </c>
      <c r="BG311">
        <v>0.49769999999999998</v>
      </c>
      <c r="BH311">
        <v>0.186</v>
      </c>
      <c r="BI311">
        <v>0.2848</v>
      </c>
      <c r="BJ311">
        <v>2.0899999999999998E-2</v>
      </c>
      <c r="BK311">
        <v>1.06E-2</v>
      </c>
    </row>
    <row r="312" spans="1:63" x14ac:dyDescent="0.25">
      <c r="A312" t="s">
        <v>313</v>
      </c>
      <c r="B312">
        <v>45831</v>
      </c>
      <c r="C312">
        <v>101</v>
      </c>
      <c r="D312">
        <v>9.34</v>
      </c>
      <c r="E312">
        <v>943.53</v>
      </c>
      <c r="F312">
        <v>887.29</v>
      </c>
      <c r="G312">
        <v>2.3E-3</v>
      </c>
      <c r="H312">
        <v>0</v>
      </c>
      <c r="I312">
        <v>2.3E-3</v>
      </c>
      <c r="J312">
        <v>2.3E-3</v>
      </c>
      <c r="K312">
        <v>1.44E-2</v>
      </c>
      <c r="L312">
        <v>0.96989999999999998</v>
      </c>
      <c r="M312">
        <v>8.9999999999999993E-3</v>
      </c>
      <c r="N312">
        <v>0.33550000000000002</v>
      </c>
      <c r="O312">
        <v>1.1000000000000001E-3</v>
      </c>
      <c r="P312">
        <v>0.1137</v>
      </c>
      <c r="Q312" s="1">
        <v>50187.94</v>
      </c>
      <c r="R312">
        <v>0.26090000000000002</v>
      </c>
      <c r="S312">
        <v>0.27539999999999998</v>
      </c>
      <c r="T312">
        <v>0.46379999999999999</v>
      </c>
      <c r="U312">
        <v>12.19</v>
      </c>
      <c r="V312" s="1">
        <v>53343.07</v>
      </c>
      <c r="W312">
        <v>73.7</v>
      </c>
      <c r="X312" s="1">
        <v>151228.28</v>
      </c>
      <c r="Y312">
        <v>0.91610000000000003</v>
      </c>
      <c r="Z312">
        <v>2.9399999999999999E-2</v>
      </c>
      <c r="AA312">
        <v>5.4600000000000003E-2</v>
      </c>
      <c r="AB312">
        <v>8.3900000000000002E-2</v>
      </c>
      <c r="AC312">
        <v>151.22999999999999</v>
      </c>
      <c r="AD312" s="1">
        <v>3599.57</v>
      </c>
      <c r="AE312">
        <v>499.15</v>
      </c>
      <c r="AF312" s="1">
        <v>154960.15</v>
      </c>
      <c r="AG312">
        <v>336</v>
      </c>
      <c r="AH312" s="1">
        <v>34574</v>
      </c>
      <c r="AI312" s="1">
        <v>48963</v>
      </c>
      <c r="AJ312">
        <v>44.7</v>
      </c>
      <c r="AK312">
        <v>22.53</v>
      </c>
      <c r="AL312">
        <v>24.79</v>
      </c>
      <c r="AM312">
        <v>4</v>
      </c>
      <c r="AN312">
        <v>0</v>
      </c>
      <c r="AO312">
        <v>0.87609999999999999</v>
      </c>
      <c r="AP312" s="1">
        <v>1593.63</v>
      </c>
      <c r="AQ312" s="1">
        <v>1927.18</v>
      </c>
      <c r="AR312" s="1">
        <v>6396.32</v>
      </c>
      <c r="AS312">
        <v>299.27999999999997</v>
      </c>
      <c r="AT312">
        <v>178.06</v>
      </c>
      <c r="AU312" s="1">
        <v>10394.48</v>
      </c>
      <c r="AV312" s="1">
        <v>6175.62</v>
      </c>
      <c r="AW312">
        <v>0.53569999999999995</v>
      </c>
      <c r="AX312" s="1">
        <v>3076.83</v>
      </c>
      <c r="AY312">
        <v>0.26690000000000003</v>
      </c>
      <c r="AZ312" s="1">
        <v>1570.3</v>
      </c>
      <c r="BA312">
        <v>0.13619999999999999</v>
      </c>
      <c r="BB312">
        <v>705.24</v>
      </c>
      <c r="BC312">
        <v>6.1199999999999997E-2</v>
      </c>
      <c r="BD312" s="1">
        <v>11528</v>
      </c>
      <c r="BE312" s="1">
        <v>5135.25</v>
      </c>
      <c r="BF312">
        <v>1.6708000000000001</v>
      </c>
      <c r="BG312">
        <v>0.49330000000000002</v>
      </c>
      <c r="BH312">
        <v>0.22539999999999999</v>
      </c>
      <c r="BI312">
        <v>0.2094</v>
      </c>
      <c r="BJ312">
        <v>5.79E-2</v>
      </c>
      <c r="BK312">
        <v>1.4E-2</v>
      </c>
    </row>
    <row r="313" spans="1:63" x14ac:dyDescent="0.25">
      <c r="A313" t="s">
        <v>314</v>
      </c>
      <c r="B313">
        <v>50211</v>
      </c>
      <c r="C313">
        <v>78</v>
      </c>
      <c r="D313">
        <v>9.1</v>
      </c>
      <c r="E313">
        <v>709.5</v>
      </c>
      <c r="F313">
        <v>679.1</v>
      </c>
      <c r="G313">
        <v>5.8999999999999999E-3</v>
      </c>
      <c r="H313">
        <v>0</v>
      </c>
      <c r="I313">
        <v>1.5E-3</v>
      </c>
      <c r="J313">
        <v>2.8999999999999998E-3</v>
      </c>
      <c r="K313">
        <v>9.4999999999999998E-3</v>
      </c>
      <c r="L313">
        <v>0.96519999999999995</v>
      </c>
      <c r="M313">
        <v>1.4999999999999999E-2</v>
      </c>
      <c r="N313">
        <v>0.36120000000000002</v>
      </c>
      <c r="O313">
        <v>0</v>
      </c>
      <c r="P313">
        <v>0.12590000000000001</v>
      </c>
      <c r="Q313" s="1">
        <v>61235.57</v>
      </c>
      <c r="R313">
        <v>0.21310000000000001</v>
      </c>
      <c r="S313">
        <v>0.1148</v>
      </c>
      <c r="T313">
        <v>0.67210000000000003</v>
      </c>
      <c r="U313">
        <v>4.1399999999999997</v>
      </c>
      <c r="V313" s="1">
        <v>89131.12</v>
      </c>
      <c r="W313">
        <v>164.49</v>
      </c>
      <c r="X313" s="1">
        <v>142491.97</v>
      </c>
      <c r="Y313">
        <v>0.93020000000000003</v>
      </c>
      <c r="Z313">
        <v>3.2199999999999999E-2</v>
      </c>
      <c r="AA313">
        <v>3.7600000000000001E-2</v>
      </c>
      <c r="AB313">
        <v>6.9800000000000001E-2</v>
      </c>
      <c r="AC313">
        <v>142.49</v>
      </c>
      <c r="AD313" s="1">
        <v>4388.0200000000004</v>
      </c>
      <c r="AE313">
        <v>670.41</v>
      </c>
      <c r="AF313" s="1">
        <v>142525.18</v>
      </c>
      <c r="AG313">
        <v>270</v>
      </c>
      <c r="AH313" s="1">
        <v>33616</v>
      </c>
      <c r="AI313" s="1">
        <v>48391</v>
      </c>
      <c r="AJ313">
        <v>42.45</v>
      </c>
      <c r="AK313">
        <v>30.34</v>
      </c>
      <c r="AL313">
        <v>30.43</v>
      </c>
      <c r="AM313">
        <v>5.2</v>
      </c>
      <c r="AN313">
        <v>0</v>
      </c>
      <c r="AO313">
        <v>1.1114999999999999</v>
      </c>
      <c r="AP313" s="1">
        <v>2027.75</v>
      </c>
      <c r="AQ313" s="1">
        <v>2547.96</v>
      </c>
      <c r="AR313" s="1">
        <v>7330.97</v>
      </c>
      <c r="AS313">
        <v>557.34</v>
      </c>
      <c r="AT313">
        <v>55.68</v>
      </c>
      <c r="AU313" s="1">
        <v>12519.75</v>
      </c>
      <c r="AV313" s="1">
        <v>8214.48</v>
      </c>
      <c r="AW313">
        <v>0.59289999999999998</v>
      </c>
      <c r="AX313" s="1">
        <v>3637.83</v>
      </c>
      <c r="AY313">
        <v>0.2626</v>
      </c>
      <c r="AZ313" s="1">
        <v>1242.1199999999999</v>
      </c>
      <c r="BA313">
        <v>8.9700000000000002E-2</v>
      </c>
      <c r="BB313">
        <v>760.49</v>
      </c>
      <c r="BC313">
        <v>5.4899999999999997E-2</v>
      </c>
      <c r="BD313" s="1">
        <v>13854.92</v>
      </c>
      <c r="BE313" s="1">
        <v>6400.55</v>
      </c>
      <c r="BF313">
        <v>2.0583999999999998</v>
      </c>
      <c r="BG313">
        <v>0.51829999999999998</v>
      </c>
      <c r="BH313">
        <v>0.2215</v>
      </c>
      <c r="BI313">
        <v>0.21629999999999999</v>
      </c>
      <c r="BJ313">
        <v>3.0200000000000001E-2</v>
      </c>
      <c r="BK313">
        <v>1.37E-2</v>
      </c>
    </row>
    <row r="314" spans="1:63" x14ac:dyDescent="0.25">
      <c r="A314" t="s">
        <v>315</v>
      </c>
      <c r="B314">
        <v>46805</v>
      </c>
      <c r="C314">
        <v>75</v>
      </c>
      <c r="D314">
        <v>14.04</v>
      </c>
      <c r="E314" s="1">
        <v>1053.05</v>
      </c>
      <c r="F314" s="1">
        <v>1146.6600000000001</v>
      </c>
      <c r="G314">
        <v>1.2999999999999999E-3</v>
      </c>
      <c r="H314">
        <v>0</v>
      </c>
      <c r="I314">
        <v>1.9E-3</v>
      </c>
      <c r="J314">
        <v>2.5999999999999999E-3</v>
      </c>
      <c r="K314">
        <v>3.6900000000000002E-2</v>
      </c>
      <c r="L314">
        <v>0.92549999999999999</v>
      </c>
      <c r="M314">
        <v>3.1699999999999999E-2</v>
      </c>
      <c r="N314">
        <v>0.28939999999999999</v>
      </c>
      <c r="O314">
        <v>0</v>
      </c>
      <c r="P314">
        <v>0.1825</v>
      </c>
      <c r="Q314" s="1">
        <v>62828.65</v>
      </c>
      <c r="R314">
        <v>0.1852</v>
      </c>
      <c r="S314">
        <v>0.1852</v>
      </c>
      <c r="T314">
        <v>0.62960000000000005</v>
      </c>
      <c r="U314">
        <v>12</v>
      </c>
      <c r="V314" s="1">
        <v>74816.5</v>
      </c>
      <c r="W314">
        <v>84.98</v>
      </c>
      <c r="X314" s="1">
        <v>184978.64</v>
      </c>
      <c r="Y314">
        <v>0.84689999999999999</v>
      </c>
      <c r="Z314">
        <v>9.4500000000000001E-2</v>
      </c>
      <c r="AA314">
        <v>5.8599999999999999E-2</v>
      </c>
      <c r="AB314">
        <v>0.15310000000000001</v>
      </c>
      <c r="AC314">
        <v>184.98</v>
      </c>
      <c r="AD314" s="1">
        <v>6696.81</v>
      </c>
      <c r="AE314">
        <v>740.06</v>
      </c>
      <c r="AF314" s="1">
        <v>161332.38</v>
      </c>
      <c r="AG314">
        <v>373</v>
      </c>
      <c r="AH314" s="1">
        <v>33526</v>
      </c>
      <c r="AI314" s="1">
        <v>48407</v>
      </c>
      <c r="AJ314">
        <v>65.45</v>
      </c>
      <c r="AK314">
        <v>32.67</v>
      </c>
      <c r="AL314">
        <v>49.71</v>
      </c>
      <c r="AM314">
        <v>5.7</v>
      </c>
      <c r="AN314">
        <v>0</v>
      </c>
      <c r="AO314">
        <v>1.3194999999999999</v>
      </c>
      <c r="AP314" s="1">
        <v>1888.44</v>
      </c>
      <c r="AQ314" s="1">
        <v>2512.31</v>
      </c>
      <c r="AR314" s="1">
        <v>7191.69</v>
      </c>
      <c r="AS314">
        <v>891.95</v>
      </c>
      <c r="AT314">
        <v>257.94</v>
      </c>
      <c r="AU314" s="1">
        <v>12742.3</v>
      </c>
      <c r="AV314" s="1">
        <v>5244.77</v>
      </c>
      <c r="AW314">
        <v>0.36520000000000002</v>
      </c>
      <c r="AX314" s="1">
        <v>4963.17</v>
      </c>
      <c r="AY314">
        <v>0.34560000000000002</v>
      </c>
      <c r="AZ314" s="1">
        <v>3478.53</v>
      </c>
      <c r="BA314">
        <v>0.2422</v>
      </c>
      <c r="BB314">
        <v>672.98</v>
      </c>
      <c r="BC314">
        <v>4.6899999999999997E-2</v>
      </c>
      <c r="BD314" s="1">
        <v>14359.45</v>
      </c>
      <c r="BE314" s="1">
        <v>4219.87</v>
      </c>
      <c r="BF314">
        <v>1.1748000000000001</v>
      </c>
      <c r="BG314">
        <v>0.53420000000000001</v>
      </c>
      <c r="BH314">
        <v>0.22</v>
      </c>
      <c r="BI314">
        <v>0.2069</v>
      </c>
      <c r="BJ314">
        <v>2.6200000000000001E-2</v>
      </c>
      <c r="BK314">
        <v>1.2699999999999999E-2</v>
      </c>
    </row>
    <row r="315" spans="1:63" x14ac:dyDescent="0.25">
      <c r="A315" t="s">
        <v>316</v>
      </c>
      <c r="B315">
        <v>44313</v>
      </c>
      <c r="C315">
        <v>4</v>
      </c>
      <c r="D315">
        <v>417.87</v>
      </c>
      <c r="E315" s="1">
        <v>1671.46</v>
      </c>
      <c r="F315" s="1">
        <v>1615.61</v>
      </c>
      <c r="G315">
        <v>1.2999999999999999E-2</v>
      </c>
      <c r="H315">
        <v>5.9999999999999995E-4</v>
      </c>
      <c r="I315">
        <v>1.2500000000000001E-2</v>
      </c>
      <c r="J315">
        <v>0</v>
      </c>
      <c r="K315">
        <v>3.0300000000000001E-2</v>
      </c>
      <c r="L315">
        <v>0.90580000000000005</v>
      </c>
      <c r="M315">
        <v>3.78E-2</v>
      </c>
      <c r="N315">
        <v>0.1047</v>
      </c>
      <c r="O315">
        <v>2.5999999999999999E-3</v>
      </c>
      <c r="P315">
        <v>8.7800000000000003E-2</v>
      </c>
      <c r="Q315" s="1">
        <v>73205.48</v>
      </c>
      <c r="R315">
        <v>0.1575</v>
      </c>
      <c r="S315">
        <v>9.4500000000000001E-2</v>
      </c>
      <c r="T315">
        <v>0.748</v>
      </c>
      <c r="U315">
        <v>11.3</v>
      </c>
      <c r="V315" s="1">
        <v>109018.23</v>
      </c>
      <c r="W315">
        <v>144.87</v>
      </c>
      <c r="X315" s="1">
        <v>232568.51</v>
      </c>
      <c r="Y315">
        <v>0.86839999999999995</v>
      </c>
      <c r="Z315">
        <v>0.1081</v>
      </c>
      <c r="AA315">
        <v>2.35E-2</v>
      </c>
      <c r="AB315">
        <v>0.13159999999999999</v>
      </c>
      <c r="AC315">
        <v>232.57</v>
      </c>
      <c r="AD315" s="1">
        <v>13069.35</v>
      </c>
      <c r="AE315" s="1">
        <v>1300.6300000000001</v>
      </c>
      <c r="AF315" s="1">
        <v>235910.38</v>
      </c>
      <c r="AG315">
        <v>546</v>
      </c>
      <c r="AH315" s="1">
        <v>57030</v>
      </c>
      <c r="AI315" s="1">
        <v>146065</v>
      </c>
      <c r="AJ315">
        <v>112.22</v>
      </c>
      <c r="AK315">
        <v>52.19</v>
      </c>
      <c r="AL315">
        <v>76.16</v>
      </c>
      <c r="AM315">
        <v>5.85</v>
      </c>
      <c r="AN315">
        <v>0</v>
      </c>
      <c r="AO315">
        <v>0.78120000000000001</v>
      </c>
      <c r="AP315" s="1">
        <v>1993.26</v>
      </c>
      <c r="AQ315" s="1">
        <v>2224.9899999999998</v>
      </c>
      <c r="AR315" s="1">
        <v>8599.08</v>
      </c>
      <c r="AS315">
        <v>770.44</v>
      </c>
      <c r="AT315">
        <v>717.63</v>
      </c>
      <c r="AU315" s="1">
        <v>14305.41</v>
      </c>
      <c r="AV315" s="1">
        <v>3209.37</v>
      </c>
      <c r="AW315">
        <v>0.20930000000000001</v>
      </c>
      <c r="AX315" s="1">
        <v>10970.37</v>
      </c>
      <c r="AY315">
        <v>0.71550000000000002</v>
      </c>
      <c r="AZ315">
        <v>801.35</v>
      </c>
      <c r="BA315">
        <v>5.2299999999999999E-2</v>
      </c>
      <c r="BB315">
        <v>351.77</v>
      </c>
      <c r="BC315">
        <v>2.29E-2</v>
      </c>
      <c r="BD315" s="1">
        <v>15332.86</v>
      </c>
      <c r="BE315" s="1">
        <v>1826.21</v>
      </c>
      <c r="BF315">
        <v>0.17</v>
      </c>
      <c r="BG315">
        <v>0.56379999999999997</v>
      </c>
      <c r="BH315">
        <v>0.1792</v>
      </c>
      <c r="BI315">
        <v>0.2094</v>
      </c>
      <c r="BJ315">
        <v>3.39E-2</v>
      </c>
      <c r="BK315">
        <v>1.37E-2</v>
      </c>
    </row>
    <row r="316" spans="1:63" x14ac:dyDescent="0.25">
      <c r="A316" t="s">
        <v>317</v>
      </c>
      <c r="B316">
        <v>44321</v>
      </c>
      <c r="C316">
        <v>71</v>
      </c>
      <c r="D316">
        <v>38.74</v>
      </c>
      <c r="E316" s="1">
        <v>2750.88</v>
      </c>
      <c r="F316" s="1">
        <v>2508.34</v>
      </c>
      <c r="G316">
        <v>1.17E-2</v>
      </c>
      <c r="H316">
        <v>4.0000000000000002E-4</v>
      </c>
      <c r="I316">
        <v>1.2200000000000001E-2</v>
      </c>
      <c r="J316">
        <v>1.4E-3</v>
      </c>
      <c r="K316">
        <v>1.8800000000000001E-2</v>
      </c>
      <c r="L316">
        <v>0.91700000000000004</v>
      </c>
      <c r="M316">
        <v>3.85E-2</v>
      </c>
      <c r="N316">
        <v>0.49209999999999998</v>
      </c>
      <c r="O316">
        <v>1.1999999999999999E-3</v>
      </c>
      <c r="P316">
        <v>0.15809999999999999</v>
      </c>
      <c r="Q316" s="1">
        <v>53197.57</v>
      </c>
      <c r="R316">
        <v>0.125</v>
      </c>
      <c r="S316">
        <v>0.28289999999999998</v>
      </c>
      <c r="T316">
        <v>0.59209999999999996</v>
      </c>
      <c r="U316">
        <v>17</v>
      </c>
      <c r="V316" s="1">
        <v>73037</v>
      </c>
      <c r="W316">
        <v>155.30000000000001</v>
      </c>
      <c r="X316" s="1">
        <v>186453.72</v>
      </c>
      <c r="Y316">
        <v>0.67549999999999999</v>
      </c>
      <c r="Z316">
        <v>0.2863</v>
      </c>
      <c r="AA316">
        <v>3.8199999999999998E-2</v>
      </c>
      <c r="AB316">
        <v>0.32450000000000001</v>
      </c>
      <c r="AC316">
        <v>186.45</v>
      </c>
      <c r="AD316" s="1">
        <v>5517.29</v>
      </c>
      <c r="AE316">
        <v>549.91999999999996</v>
      </c>
      <c r="AF316" s="1">
        <v>178497.96</v>
      </c>
      <c r="AG316">
        <v>433</v>
      </c>
      <c r="AH316" s="1">
        <v>31245</v>
      </c>
      <c r="AI316" s="1">
        <v>56464</v>
      </c>
      <c r="AJ316">
        <v>48.36</v>
      </c>
      <c r="AK316">
        <v>27.17</v>
      </c>
      <c r="AL316">
        <v>32.799999999999997</v>
      </c>
      <c r="AM316">
        <v>5</v>
      </c>
      <c r="AN316">
        <v>0</v>
      </c>
      <c r="AO316">
        <v>0.78600000000000003</v>
      </c>
      <c r="AP316" s="1">
        <v>1490.72</v>
      </c>
      <c r="AQ316" s="1">
        <v>2029.33</v>
      </c>
      <c r="AR316" s="1">
        <v>5738.29</v>
      </c>
      <c r="AS316">
        <v>467.02</v>
      </c>
      <c r="AT316">
        <v>671.2</v>
      </c>
      <c r="AU316" s="1">
        <v>10396.57</v>
      </c>
      <c r="AV316" s="1">
        <v>4345.54</v>
      </c>
      <c r="AW316">
        <v>0.3851</v>
      </c>
      <c r="AX316" s="1">
        <v>5093.57</v>
      </c>
      <c r="AY316">
        <v>0.45140000000000002</v>
      </c>
      <c r="AZ316">
        <v>815.27</v>
      </c>
      <c r="BA316">
        <v>7.22E-2</v>
      </c>
      <c r="BB316" s="1">
        <v>1030.17</v>
      </c>
      <c r="BC316">
        <v>9.1300000000000006E-2</v>
      </c>
      <c r="BD316" s="1">
        <v>11284.54</v>
      </c>
      <c r="BE316" s="1">
        <v>2906.36</v>
      </c>
      <c r="BF316">
        <v>0.63949999999999996</v>
      </c>
      <c r="BG316">
        <v>0.5232</v>
      </c>
      <c r="BH316">
        <v>0.2626</v>
      </c>
      <c r="BI316">
        <v>0.17349999999999999</v>
      </c>
      <c r="BJ316">
        <v>2.53E-2</v>
      </c>
      <c r="BK316">
        <v>1.54E-2</v>
      </c>
    </row>
    <row r="317" spans="1:63" x14ac:dyDescent="0.25">
      <c r="A317" t="s">
        <v>318</v>
      </c>
      <c r="B317">
        <v>44339</v>
      </c>
      <c r="C317">
        <v>9</v>
      </c>
      <c r="D317">
        <v>568.19000000000005</v>
      </c>
      <c r="E317" s="1">
        <v>5113.75</v>
      </c>
      <c r="F317" s="1">
        <v>4455</v>
      </c>
      <c r="G317">
        <v>1.2999999999999999E-3</v>
      </c>
      <c r="H317">
        <v>4.0000000000000002E-4</v>
      </c>
      <c r="I317">
        <v>7.4399999999999994E-2</v>
      </c>
      <c r="J317">
        <v>1.1000000000000001E-3</v>
      </c>
      <c r="K317">
        <v>7.0199999999999999E-2</v>
      </c>
      <c r="L317">
        <v>0.76359999999999995</v>
      </c>
      <c r="M317">
        <v>8.8900000000000007E-2</v>
      </c>
      <c r="N317">
        <v>0.99990000000000001</v>
      </c>
      <c r="O317">
        <v>1.55E-2</v>
      </c>
      <c r="P317">
        <v>0.1893</v>
      </c>
      <c r="Q317" s="1">
        <v>56509.67</v>
      </c>
      <c r="R317">
        <v>0.2455</v>
      </c>
      <c r="S317">
        <v>0.2576</v>
      </c>
      <c r="T317">
        <v>0.497</v>
      </c>
      <c r="U317">
        <v>40.5</v>
      </c>
      <c r="V317" s="1">
        <v>76201.09</v>
      </c>
      <c r="W317">
        <v>123.48</v>
      </c>
      <c r="X317" s="1">
        <v>69735.25</v>
      </c>
      <c r="Y317">
        <v>0.67059999999999997</v>
      </c>
      <c r="Z317">
        <v>0.21</v>
      </c>
      <c r="AA317">
        <v>0.11940000000000001</v>
      </c>
      <c r="AB317">
        <v>0.32940000000000003</v>
      </c>
      <c r="AC317">
        <v>69.739999999999995</v>
      </c>
      <c r="AD317" s="1">
        <v>2127.41</v>
      </c>
      <c r="AE317">
        <v>262.54000000000002</v>
      </c>
      <c r="AF317" s="1">
        <v>63211.24</v>
      </c>
      <c r="AG317">
        <v>23</v>
      </c>
      <c r="AH317" s="1">
        <v>27853</v>
      </c>
      <c r="AI317" s="1">
        <v>36984</v>
      </c>
      <c r="AJ317">
        <v>41.11</v>
      </c>
      <c r="AK317">
        <v>29.06</v>
      </c>
      <c r="AL317">
        <v>29.1</v>
      </c>
      <c r="AM317">
        <v>3.3</v>
      </c>
      <c r="AN317">
        <v>0</v>
      </c>
      <c r="AO317">
        <v>0.85880000000000001</v>
      </c>
      <c r="AP317" s="1">
        <v>1806.13</v>
      </c>
      <c r="AQ317" s="1">
        <v>2143.89</v>
      </c>
      <c r="AR317" s="1">
        <v>7366.4</v>
      </c>
      <c r="AS317">
        <v>745.51</v>
      </c>
      <c r="AT317">
        <v>610.53</v>
      </c>
      <c r="AU317" s="1">
        <v>12672.46</v>
      </c>
      <c r="AV317" s="1">
        <v>10765.58</v>
      </c>
      <c r="AW317">
        <v>0.69279999999999997</v>
      </c>
      <c r="AX317" s="1">
        <v>2005.91</v>
      </c>
      <c r="AY317">
        <v>0.12909999999999999</v>
      </c>
      <c r="AZ317">
        <v>903.71</v>
      </c>
      <c r="BA317">
        <v>5.8200000000000002E-2</v>
      </c>
      <c r="BB317" s="1">
        <v>1865.15</v>
      </c>
      <c r="BC317">
        <v>0.12</v>
      </c>
      <c r="BD317" s="1">
        <v>15540.35</v>
      </c>
      <c r="BE317" s="1">
        <v>7745.46</v>
      </c>
      <c r="BF317">
        <v>5.3465999999999996</v>
      </c>
      <c r="BG317">
        <v>0.51319999999999999</v>
      </c>
      <c r="BH317">
        <v>0.2051</v>
      </c>
      <c r="BI317">
        <v>0.24660000000000001</v>
      </c>
      <c r="BJ317">
        <v>2.3699999999999999E-2</v>
      </c>
      <c r="BK317">
        <v>1.14E-2</v>
      </c>
    </row>
    <row r="318" spans="1:63" x14ac:dyDescent="0.25">
      <c r="A318" t="s">
        <v>319</v>
      </c>
      <c r="B318">
        <v>48553</v>
      </c>
      <c r="C318">
        <v>53</v>
      </c>
      <c r="D318">
        <v>15.25</v>
      </c>
      <c r="E318">
        <v>808.32</v>
      </c>
      <c r="F318">
        <v>836.38</v>
      </c>
      <c r="G318">
        <v>1.1999999999999999E-3</v>
      </c>
      <c r="H318">
        <v>0</v>
      </c>
      <c r="I318">
        <v>4.7999999999999996E-3</v>
      </c>
      <c r="J318">
        <v>0</v>
      </c>
      <c r="K318">
        <v>0</v>
      </c>
      <c r="L318">
        <v>0.98799999999999999</v>
      </c>
      <c r="M318">
        <v>6.0000000000000001E-3</v>
      </c>
      <c r="N318">
        <v>3.6600000000000001E-2</v>
      </c>
      <c r="O318">
        <v>0</v>
      </c>
      <c r="P318">
        <v>0.1115</v>
      </c>
      <c r="Q318" s="1">
        <v>56816.55</v>
      </c>
      <c r="R318">
        <v>0.1515</v>
      </c>
      <c r="S318">
        <v>0.21210000000000001</v>
      </c>
      <c r="T318">
        <v>0.63639999999999997</v>
      </c>
      <c r="U318">
        <v>8</v>
      </c>
      <c r="V318" s="1">
        <v>45089.25</v>
      </c>
      <c r="W318">
        <v>100.94</v>
      </c>
      <c r="X318" s="1">
        <v>151500.94</v>
      </c>
      <c r="Y318">
        <v>0.93689999999999996</v>
      </c>
      <c r="Z318">
        <v>4.3499999999999997E-2</v>
      </c>
      <c r="AA318">
        <v>1.9599999999999999E-2</v>
      </c>
      <c r="AB318">
        <v>6.3100000000000003E-2</v>
      </c>
      <c r="AC318">
        <v>151.5</v>
      </c>
      <c r="AD318" s="1">
        <v>4514.72</v>
      </c>
      <c r="AE318">
        <v>591.30999999999995</v>
      </c>
      <c r="AF318" s="1">
        <v>146835.88</v>
      </c>
      <c r="AG318">
        <v>289</v>
      </c>
      <c r="AH318" s="1">
        <v>39418</v>
      </c>
      <c r="AI318" s="1">
        <v>64029</v>
      </c>
      <c r="AJ318">
        <v>29.8</v>
      </c>
      <c r="AK318">
        <v>29.8</v>
      </c>
      <c r="AL318">
        <v>29.8</v>
      </c>
      <c r="AM318">
        <v>4.5</v>
      </c>
      <c r="AN318">
        <v>0</v>
      </c>
      <c r="AO318">
        <v>1.1264000000000001</v>
      </c>
      <c r="AP318" s="1">
        <v>1185.1600000000001</v>
      </c>
      <c r="AQ318" s="1">
        <v>1715.34</v>
      </c>
      <c r="AR318" s="1">
        <v>6760.08</v>
      </c>
      <c r="AS318">
        <v>342.89</v>
      </c>
      <c r="AT318">
        <v>451.58</v>
      </c>
      <c r="AU318" s="1">
        <v>10455.040000000001</v>
      </c>
      <c r="AV318" s="1">
        <v>6745.54</v>
      </c>
      <c r="AW318">
        <v>0.53920000000000001</v>
      </c>
      <c r="AX318" s="1">
        <v>3855.03</v>
      </c>
      <c r="AY318">
        <v>0.30809999999999998</v>
      </c>
      <c r="AZ318" s="1">
        <v>1560.63</v>
      </c>
      <c r="BA318">
        <v>0.12470000000000001</v>
      </c>
      <c r="BB318">
        <v>349.45</v>
      </c>
      <c r="BC318">
        <v>2.7900000000000001E-2</v>
      </c>
      <c r="BD318" s="1">
        <v>12510.64</v>
      </c>
      <c r="BE318" s="1">
        <v>5925.58</v>
      </c>
      <c r="BF318">
        <v>2.0567000000000002</v>
      </c>
      <c r="BG318">
        <v>0.58599999999999997</v>
      </c>
      <c r="BH318">
        <v>0.24110000000000001</v>
      </c>
      <c r="BI318">
        <v>0.13039999999999999</v>
      </c>
      <c r="BJ318">
        <v>3.2199999999999999E-2</v>
      </c>
      <c r="BK318">
        <v>1.0200000000000001E-2</v>
      </c>
    </row>
    <row r="319" spans="1:63" x14ac:dyDescent="0.25">
      <c r="A319" t="s">
        <v>320</v>
      </c>
      <c r="B319">
        <v>49882</v>
      </c>
      <c r="C319">
        <v>91</v>
      </c>
      <c r="D319">
        <v>21.59</v>
      </c>
      <c r="E319" s="1">
        <v>1964.32</v>
      </c>
      <c r="F319" s="1">
        <v>2083.69</v>
      </c>
      <c r="G319">
        <v>2E-3</v>
      </c>
      <c r="H319">
        <v>5.0000000000000001E-4</v>
      </c>
      <c r="I319">
        <v>1.95E-2</v>
      </c>
      <c r="J319">
        <v>1.6999999999999999E-3</v>
      </c>
      <c r="K319">
        <v>2.3900000000000001E-2</v>
      </c>
      <c r="L319">
        <v>0.91169999999999995</v>
      </c>
      <c r="M319">
        <v>4.07E-2</v>
      </c>
      <c r="N319">
        <v>0.3886</v>
      </c>
      <c r="O319">
        <v>6.1999999999999998E-3</v>
      </c>
      <c r="P319">
        <v>0.13220000000000001</v>
      </c>
      <c r="Q319" s="1">
        <v>53146.19</v>
      </c>
      <c r="R319">
        <v>0.26</v>
      </c>
      <c r="S319">
        <v>0.1867</v>
      </c>
      <c r="T319">
        <v>0.55330000000000001</v>
      </c>
      <c r="U319">
        <v>13</v>
      </c>
      <c r="V319" s="1">
        <v>76102.48</v>
      </c>
      <c r="W319">
        <v>150.91999999999999</v>
      </c>
      <c r="X319" s="1">
        <v>200035.82</v>
      </c>
      <c r="Y319">
        <v>0.751</v>
      </c>
      <c r="Z319">
        <v>0.217</v>
      </c>
      <c r="AA319">
        <v>3.2000000000000001E-2</v>
      </c>
      <c r="AB319">
        <v>0.249</v>
      </c>
      <c r="AC319">
        <v>200.04</v>
      </c>
      <c r="AD319" s="1">
        <v>5079.03</v>
      </c>
      <c r="AE319">
        <v>556.87</v>
      </c>
      <c r="AF319" s="1">
        <v>155307.32</v>
      </c>
      <c r="AG319">
        <v>340</v>
      </c>
      <c r="AH319" s="1">
        <v>33430</v>
      </c>
      <c r="AI319" s="1">
        <v>56719</v>
      </c>
      <c r="AJ319">
        <v>54.9</v>
      </c>
      <c r="AK319">
        <v>23.11</v>
      </c>
      <c r="AL319">
        <v>28.92</v>
      </c>
      <c r="AM319">
        <v>5.8</v>
      </c>
      <c r="AN319">
        <v>0</v>
      </c>
      <c r="AO319">
        <v>0.74309999999999998</v>
      </c>
      <c r="AP319" s="1">
        <v>1473.7</v>
      </c>
      <c r="AQ319" s="1">
        <v>2861.63</v>
      </c>
      <c r="AR319" s="1">
        <v>6412.5</v>
      </c>
      <c r="AS319">
        <v>404.33</v>
      </c>
      <c r="AT319">
        <v>326.58</v>
      </c>
      <c r="AU319" s="1">
        <v>11478.73</v>
      </c>
      <c r="AV319" s="1">
        <v>5114.6099999999997</v>
      </c>
      <c r="AW319">
        <v>0.42349999999999999</v>
      </c>
      <c r="AX319" s="1">
        <v>4283.41</v>
      </c>
      <c r="AY319">
        <v>0.35470000000000002</v>
      </c>
      <c r="AZ319" s="1">
        <v>1914.2</v>
      </c>
      <c r="BA319">
        <v>0.1585</v>
      </c>
      <c r="BB319">
        <v>764.42</v>
      </c>
      <c r="BC319">
        <v>6.3299999999999995E-2</v>
      </c>
      <c r="BD319" s="1">
        <v>12076.64</v>
      </c>
      <c r="BE319" s="1">
        <v>4877.1400000000003</v>
      </c>
      <c r="BF319">
        <v>1.2063999999999999</v>
      </c>
      <c r="BG319">
        <v>0.52170000000000005</v>
      </c>
      <c r="BH319">
        <v>0.23069999999999999</v>
      </c>
      <c r="BI319">
        <v>0.19170000000000001</v>
      </c>
      <c r="BJ319">
        <v>3.7100000000000001E-2</v>
      </c>
      <c r="BK319">
        <v>1.8700000000000001E-2</v>
      </c>
    </row>
    <row r="320" spans="1:63" x14ac:dyDescent="0.25">
      <c r="A320" t="s">
        <v>321</v>
      </c>
      <c r="B320">
        <v>44347</v>
      </c>
      <c r="C320">
        <v>26</v>
      </c>
      <c r="D320">
        <v>54.35</v>
      </c>
      <c r="E320" s="1">
        <v>1413.11</v>
      </c>
      <c r="F320" s="1">
        <v>1466.06</v>
      </c>
      <c r="G320">
        <v>3.5000000000000001E-3</v>
      </c>
      <c r="H320">
        <v>0</v>
      </c>
      <c r="I320">
        <v>5.2999999999999999E-2</v>
      </c>
      <c r="J320">
        <v>2.5999999999999999E-3</v>
      </c>
      <c r="K320">
        <v>1.5900000000000001E-2</v>
      </c>
      <c r="L320">
        <v>0.84250000000000003</v>
      </c>
      <c r="M320">
        <v>8.2500000000000004E-2</v>
      </c>
      <c r="N320">
        <v>0.58599999999999997</v>
      </c>
      <c r="O320">
        <v>0</v>
      </c>
      <c r="P320">
        <v>0.2026</v>
      </c>
      <c r="Q320" s="1">
        <v>54665.33</v>
      </c>
      <c r="R320">
        <v>0.2727</v>
      </c>
      <c r="S320">
        <v>0.18179999999999999</v>
      </c>
      <c r="T320">
        <v>0.54549999999999998</v>
      </c>
      <c r="U320">
        <v>12</v>
      </c>
      <c r="V320" s="1">
        <v>60572.5</v>
      </c>
      <c r="W320">
        <v>115.03</v>
      </c>
      <c r="X320" s="1">
        <v>151389.04999999999</v>
      </c>
      <c r="Y320">
        <v>0.5212</v>
      </c>
      <c r="Z320">
        <v>0.24</v>
      </c>
      <c r="AA320">
        <v>0.2387</v>
      </c>
      <c r="AB320">
        <v>0.4788</v>
      </c>
      <c r="AC320">
        <v>151.38999999999999</v>
      </c>
      <c r="AD320" s="1">
        <v>3995.05</v>
      </c>
      <c r="AE320">
        <v>360.04</v>
      </c>
      <c r="AF320" s="1">
        <v>98503.45</v>
      </c>
      <c r="AG320">
        <v>93</v>
      </c>
      <c r="AH320" s="1">
        <v>30221</v>
      </c>
      <c r="AI320" s="1">
        <v>48524</v>
      </c>
      <c r="AJ320">
        <v>36.950000000000003</v>
      </c>
      <c r="AK320">
        <v>21.45</v>
      </c>
      <c r="AL320">
        <v>26.61</v>
      </c>
      <c r="AM320">
        <v>4.5</v>
      </c>
      <c r="AN320">
        <v>0</v>
      </c>
      <c r="AO320">
        <v>0.48899999999999999</v>
      </c>
      <c r="AP320" s="1">
        <v>1571.92</v>
      </c>
      <c r="AQ320" s="1">
        <v>1932.69</v>
      </c>
      <c r="AR320" s="1">
        <v>6693.93</v>
      </c>
      <c r="AS320">
        <v>429.46</v>
      </c>
      <c r="AT320">
        <v>159.08000000000001</v>
      </c>
      <c r="AU320" s="1">
        <v>10787.05</v>
      </c>
      <c r="AV320" s="1">
        <v>7637.99</v>
      </c>
      <c r="AW320">
        <v>0.55559999999999998</v>
      </c>
      <c r="AX320" s="1">
        <v>3343.99</v>
      </c>
      <c r="AY320">
        <v>0.24329999999999999</v>
      </c>
      <c r="AZ320" s="1">
        <v>1796.65</v>
      </c>
      <c r="BA320">
        <v>0.13070000000000001</v>
      </c>
      <c r="BB320">
        <v>967.96</v>
      </c>
      <c r="BC320">
        <v>7.0400000000000004E-2</v>
      </c>
      <c r="BD320" s="1">
        <v>13746.6</v>
      </c>
      <c r="BE320" s="1">
        <v>7721.73</v>
      </c>
      <c r="BF320">
        <v>2.6703000000000001</v>
      </c>
      <c r="BG320">
        <v>0.46789999999999998</v>
      </c>
      <c r="BH320">
        <v>0.22739999999999999</v>
      </c>
      <c r="BI320">
        <v>0.23400000000000001</v>
      </c>
      <c r="BJ320">
        <v>5.6899999999999999E-2</v>
      </c>
      <c r="BK320">
        <v>1.37E-2</v>
      </c>
    </row>
    <row r="321" spans="1:63" x14ac:dyDescent="0.25">
      <c r="A321" t="s">
        <v>322</v>
      </c>
      <c r="B321">
        <v>45476</v>
      </c>
      <c r="C321">
        <v>140</v>
      </c>
      <c r="D321">
        <v>38.67</v>
      </c>
      <c r="E321" s="1">
        <v>5414.16</v>
      </c>
      <c r="F321" s="1">
        <v>5005.43</v>
      </c>
      <c r="G321">
        <v>3.5400000000000001E-2</v>
      </c>
      <c r="H321">
        <v>2.9999999999999997E-4</v>
      </c>
      <c r="I321">
        <v>1.8700000000000001E-2</v>
      </c>
      <c r="J321">
        <v>3.0000000000000001E-3</v>
      </c>
      <c r="K321">
        <v>2.93E-2</v>
      </c>
      <c r="L321">
        <v>0.87709999999999999</v>
      </c>
      <c r="M321">
        <v>3.6200000000000003E-2</v>
      </c>
      <c r="N321">
        <v>0.2016</v>
      </c>
      <c r="O321">
        <v>7.6E-3</v>
      </c>
      <c r="P321">
        <v>0.17219999999999999</v>
      </c>
      <c r="Q321" s="1">
        <v>64207.21</v>
      </c>
      <c r="R321">
        <v>0.14910000000000001</v>
      </c>
      <c r="S321">
        <v>0.2671</v>
      </c>
      <c r="T321">
        <v>0.58389999999999997</v>
      </c>
      <c r="U321">
        <v>32.75</v>
      </c>
      <c r="V321" s="1">
        <v>85505.04</v>
      </c>
      <c r="W321">
        <v>160.5</v>
      </c>
      <c r="X321" s="1">
        <v>152911.21</v>
      </c>
      <c r="Y321">
        <v>0.66590000000000005</v>
      </c>
      <c r="Z321">
        <v>0.20369999999999999</v>
      </c>
      <c r="AA321">
        <v>0.13039999999999999</v>
      </c>
      <c r="AB321">
        <v>0.33410000000000001</v>
      </c>
      <c r="AC321">
        <v>152.91</v>
      </c>
      <c r="AD321" s="1">
        <v>5335.77</v>
      </c>
      <c r="AE321">
        <v>531.39</v>
      </c>
      <c r="AF321" s="1">
        <v>154529.87</v>
      </c>
      <c r="AG321">
        <v>332</v>
      </c>
      <c r="AH321" s="1">
        <v>46700</v>
      </c>
      <c r="AI321" s="1">
        <v>66614</v>
      </c>
      <c r="AJ321">
        <v>49.86</v>
      </c>
      <c r="AK321">
        <v>28.51</v>
      </c>
      <c r="AL321">
        <v>46.18</v>
      </c>
      <c r="AM321">
        <v>4.7</v>
      </c>
      <c r="AN321">
        <v>0</v>
      </c>
      <c r="AO321">
        <v>0.50860000000000005</v>
      </c>
      <c r="AP321" s="1">
        <v>1477.2</v>
      </c>
      <c r="AQ321" s="1">
        <v>1926.9</v>
      </c>
      <c r="AR321" s="1">
        <v>6324.42</v>
      </c>
      <c r="AS321">
        <v>637.33000000000004</v>
      </c>
      <c r="AT321">
        <v>697.19</v>
      </c>
      <c r="AU321" s="1">
        <v>11063.04</v>
      </c>
      <c r="AV321" s="1">
        <v>5591.01</v>
      </c>
      <c r="AW321">
        <v>0.46250000000000002</v>
      </c>
      <c r="AX321" s="1">
        <v>4996.1899999999996</v>
      </c>
      <c r="AY321">
        <v>0.4133</v>
      </c>
      <c r="AZ321">
        <v>940.32</v>
      </c>
      <c r="BA321">
        <v>7.7799999999999994E-2</v>
      </c>
      <c r="BB321">
        <v>561.26</v>
      </c>
      <c r="BC321">
        <v>4.6399999999999997E-2</v>
      </c>
      <c r="BD321" s="1">
        <v>12088.78</v>
      </c>
      <c r="BE321" s="1">
        <v>3942.39</v>
      </c>
      <c r="BF321">
        <v>0.91039999999999999</v>
      </c>
      <c r="BG321">
        <v>0.62909999999999999</v>
      </c>
      <c r="BH321">
        <v>0.2364</v>
      </c>
      <c r="BI321">
        <v>9.9500000000000005E-2</v>
      </c>
      <c r="BJ321">
        <v>2.2800000000000001E-2</v>
      </c>
      <c r="BK321">
        <v>1.2200000000000001E-2</v>
      </c>
    </row>
    <row r="322" spans="1:63" x14ac:dyDescent="0.25">
      <c r="A322" t="s">
        <v>323</v>
      </c>
      <c r="B322">
        <v>50450</v>
      </c>
      <c r="C322">
        <v>25</v>
      </c>
      <c r="D322">
        <v>400.58</v>
      </c>
      <c r="E322" s="1">
        <v>10014.61</v>
      </c>
      <c r="F322" s="1">
        <v>10095.959999999999</v>
      </c>
      <c r="G322">
        <v>0.27010000000000001</v>
      </c>
      <c r="H322">
        <v>2.3999999999999998E-3</v>
      </c>
      <c r="I322">
        <v>4.24E-2</v>
      </c>
      <c r="J322">
        <v>1.6000000000000001E-3</v>
      </c>
      <c r="K322">
        <v>5.0599999999999999E-2</v>
      </c>
      <c r="L322">
        <v>0.58420000000000005</v>
      </c>
      <c r="M322">
        <v>4.87E-2</v>
      </c>
      <c r="N322">
        <v>8.5800000000000001E-2</v>
      </c>
      <c r="O322">
        <v>7.0699999999999999E-2</v>
      </c>
      <c r="P322">
        <v>9.1399999999999995E-2</v>
      </c>
      <c r="Q322" s="1">
        <v>79891.95</v>
      </c>
      <c r="R322">
        <v>0.15079999999999999</v>
      </c>
      <c r="S322">
        <v>0.1057</v>
      </c>
      <c r="T322">
        <v>0.74350000000000005</v>
      </c>
      <c r="U322">
        <v>49.4</v>
      </c>
      <c r="V322" s="1">
        <v>104039.6</v>
      </c>
      <c r="W322">
        <v>200.97</v>
      </c>
      <c r="X322" s="1">
        <v>194982</v>
      </c>
      <c r="Y322">
        <v>0.83160000000000001</v>
      </c>
      <c r="Z322">
        <v>0.1477</v>
      </c>
      <c r="AA322">
        <v>2.07E-2</v>
      </c>
      <c r="AB322">
        <v>0.16839999999999999</v>
      </c>
      <c r="AC322">
        <v>194.98</v>
      </c>
      <c r="AD322" s="1">
        <v>6858.74</v>
      </c>
      <c r="AE322">
        <v>830.18</v>
      </c>
      <c r="AF322" s="1">
        <v>185152.28</v>
      </c>
      <c r="AG322">
        <v>447</v>
      </c>
      <c r="AH322" s="1">
        <v>59755</v>
      </c>
      <c r="AI322" s="1">
        <v>115924</v>
      </c>
      <c r="AJ322">
        <v>77.16</v>
      </c>
      <c r="AK322">
        <v>33.26</v>
      </c>
      <c r="AL322">
        <v>40.07</v>
      </c>
      <c r="AM322">
        <v>4.68</v>
      </c>
      <c r="AN322">
        <v>0</v>
      </c>
      <c r="AO322">
        <v>0.46189999999999998</v>
      </c>
      <c r="AP322" s="1">
        <v>1152.29</v>
      </c>
      <c r="AQ322" s="1">
        <v>2133.15</v>
      </c>
      <c r="AR322" s="1">
        <v>7358.43</v>
      </c>
      <c r="AS322">
        <v>758.84</v>
      </c>
      <c r="AT322">
        <v>329.12</v>
      </c>
      <c r="AU322" s="1">
        <v>11731.82</v>
      </c>
      <c r="AV322" s="1">
        <v>4352.6000000000004</v>
      </c>
      <c r="AW322">
        <v>0.38679999999999998</v>
      </c>
      <c r="AX322" s="1">
        <v>5491.12</v>
      </c>
      <c r="AY322">
        <v>0.48799999999999999</v>
      </c>
      <c r="AZ322" s="1">
        <v>1057.3900000000001</v>
      </c>
      <c r="BA322">
        <v>9.4E-2</v>
      </c>
      <c r="BB322">
        <v>351.38</v>
      </c>
      <c r="BC322">
        <v>3.1199999999999999E-2</v>
      </c>
      <c r="BD322" s="1">
        <v>11252.48</v>
      </c>
      <c r="BE322" s="1">
        <v>3446.23</v>
      </c>
      <c r="BF322">
        <v>0.40739999999999998</v>
      </c>
      <c r="BG322">
        <v>0.60209999999999997</v>
      </c>
      <c r="BH322">
        <v>0.245</v>
      </c>
      <c r="BI322">
        <v>0.11550000000000001</v>
      </c>
      <c r="BJ322">
        <v>2.8199999999999999E-2</v>
      </c>
      <c r="BK322">
        <v>9.1999999999999998E-3</v>
      </c>
    </row>
    <row r="323" spans="1:63" x14ac:dyDescent="0.25">
      <c r="A323" t="s">
        <v>324</v>
      </c>
      <c r="B323">
        <v>44354</v>
      </c>
      <c r="C323">
        <v>13</v>
      </c>
      <c r="D323">
        <v>306.3</v>
      </c>
      <c r="E323" s="1">
        <v>3981.9</v>
      </c>
      <c r="F323" s="1">
        <v>3937.24</v>
      </c>
      <c r="G323">
        <v>2E-3</v>
      </c>
      <c r="H323">
        <v>2E-3</v>
      </c>
      <c r="I323">
        <v>0.10589999999999999</v>
      </c>
      <c r="J323">
        <v>2.3E-3</v>
      </c>
      <c r="K323">
        <v>5.6500000000000002E-2</v>
      </c>
      <c r="L323">
        <v>0.71179999999999999</v>
      </c>
      <c r="M323">
        <v>0.1195</v>
      </c>
      <c r="N323">
        <v>1</v>
      </c>
      <c r="O323">
        <v>2.58E-2</v>
      </c>
      <c r="P323">
        <v>0.14580000000000001</v>
      </c>
      <c r="Q323" s="1">
        <v>61537.36</v>
      </c>
      <c r="R323">
        <v>0.19489999999999999</v>
      </c>
      <c r="S323">
        <v>0.114</v>
      </c>
      <c r="T323">
        <v>0.69120000000000004</v>
      </c>
      <c r="U323">
        <v>32</v>
      </c>
      <c r="V323" s="1">
        <v>78318.28</v>
      </c>
      <c r="W323">
        <v>123.86</v>
      </c>
      <c r="X323" s="1">
        <v>112457.11</v>
      </c>
      <c r="Y323">
        <v>0.68630000000000002</v>
      </c>
      <c r="Z323">
        <v>0.25019999999999998</v>
      </c>
      <c r="AA323">
        <v>6.3500000000000001E-2</v>
      </c>
      <c r="AB323">
        <v>0.31369999999999998</v>
      </c>
      <c r="AC323">
        <v>112.46</v>
      </c>
      <c r="AD323" s="1">
        <v>4456.38</v>
      </c>
      <c r="AE323">
        <v>623.51</v>
      </c>
      <c r="AF323" s="1">
        <v>90414.14</v>
      </c>
      <c r="AG323">
        <v>76</v>
      </c>
      <c r="AH323" s="1">
        <v>28497</v>
      </c>
      <c r="AI323" s="1">
        <v>40989</v>
      </c>
      <c r="AJ323">
        <v>46.9</v>
      </c>
      <c r="AK323">
        <v>39.1</v>
      </c>
      <c r="AL323">
        <v>39.229999999999997</v>
      </c>
      <c r="AM323">
        <v>4.0999999999999996</v>
      </c>
      <c r="AN323">
        <v>2.13</v>
      </c>
      <c r="AO323">
        <v>1.0806</v>
      </c>
      <c r="AP323" s="1">
        <v>1357.36</v>
      </c>
      <c r="AQ323" s="1">
        <v>2988.43</v>
      </c>
      <c r="AR323" s="1">
        <v>6670.56</v>
      </c>
      <c r="AS323">
        <v>759.92</v>
      </c>
      <c r="AT323">
        <v>285.86</v>
      </c>
      <c r="AU323" s="1">
        <v>12062.12</v>
      </c>
      <c r="AV323" s="1">
        <v>8432.42</v>
      </c>
      <c r="AW323">
        <v>0.57369999999999999</v>
      </c>
      <c r="AX323" s="1">
        <v>4069.65</v>
      </c>
      <c r="AY323">
        <v>0.27689999999999998</v>
      </c>
      <c r="AZ323" s="1">
        <v>1091.04</v>
      </c>
      <c r="BA323">
        <v>7.4200000000000002E-2</v>
      </c>
      <c r="BB323" s="1">
        <v>1104.02</v>
      </c>
      <c r="BC323">
        <v>7.51E-2</v>
      </c>
      <c r="BD323" s="1">
        <v>14697.13</v>
      </c>
      <c r="BE323" s="1">
        <v>7038.25</v>
      </c>
      <c r="BF323">
        <v>2.8490000000000002</v>
      </c>
      <c r="BG323">
        <v>0.54179999999999995</v>
      </c>
      <c r="BH323">
        <v>0.20200000000000001</v>
      </c>
      <c r="BI323">
        <v>0.22059999999999999</v>
      </c>
      <c r="BJ323">
        <v>2.3900000000000001E-2</v>
      </c>
      <c r="BK323">
        <v>1.18E-2</v>
      </c>
    </row>
    <row r="324" spans="1:63" x14ac:dyDescent="0.25">
      <c r="A324" t="s">
        <v>325</v>
      </c>
      <c r="B324">
        <v>50153</v>
      </c>
      <c r="C324">
        <v>49</v>
      </c>
      <c r="D324">
        <v>14.92</v>
      </c>
      <c r="E324">
        <v>730.97</v>
      </c>
      <c r="F324">
        <v>635.54999999999995</v>
      </c>
      <c r="G324">
        <v>1.6000000000000001E-3</v>
      </c>
      <c r="H324">
        <v>0</v>
      </c>
      <c r="I324">
        <v>1.0800000000000001E-2</v>
      </c>
      <c r="J324">
        <v>0</v>
      </c>
      <c r="K324">
        <v>6.3E-3</v>
      </c>
      <c r="L324">
        <v>0.96560000000000001</v>
      </c>
      <c r="M324">
        <v>1.5699999999999999E-2</v>
      </c>
      <c r="N324">
        <v>0.36120000000000002</v>
      </c>
      <c r="O324">
        <v>0</v>
      </c>
      <c r="P324">
        <v>0.1111</v>
      </c>
      <c r="Q324" s="1">
        <v>45396</v>
      </c>
      <c r="R324">
        <v>0.39340000000000003</v>
      </c>
      <c r="S324">
        <v>0.26229999999999998</v>
      </c>
      <c r="T324">
        <v>0.34429999999999999</v>
      </c>
      <c r="U324">
        <v>6.63</v>
      </c>
      <c r="V324" s="1">
        <v>75644.3</v>
      </c>
      <c r="W324">
        <v>106.49</v>
      </c>
      <c r="X324" s="1">
        <v>216692.33</v>
      </c>
      <c r="Y324">
        <v>0.80379999999999996</v>
      </c>
      <c r="Z324">
        <v>0.15129999999999999</v>
      </c>
      <c r="AA324">
        <v>4.4900000000000002E-2</v>
      </c>
      <c r="AB324">
        <v>0.19620000000000001</v>
      </c>
      <c r="AC324">
        <v>216.69</v>
      </c>
      <c r="AD324" s="1">
        <v>8368.7000000000007</v>
      </c>
      <c r="AE324" s="1">
        <v>1001.26</v>
      </c>
      <c r="AF324" s="1">
        <v>210991.13</v>
      </c>
      <c r="AG324">
        <v>509</v>
      </c>
      <c r="AH324" s="1">
        <v>34558</v>
      </c>
      <c r="AI324" s="1">
        <v>57822</v>
      </c>
      <c r="AJ324">
        <v>56.3</v>
      </c>
      <c r="AK324">
        <v>37.119999999999997</v>
      </c>
      <c r="AL324">
        <v>41.32</v>
      </c>
      <c r="AM324">
        <v>5.9</v>
      </c>
      <c r="AN324">
        <v>0</v>
      </c>
      <c r="AO324">
        <v>1.0928</v>
      </c>
      <c r="AP324" s="1">
        <v>2017.97</v>
      </c>
      <c r="AQ324" s="1">
        <v>2376.42</v>
      </c>
      <c r="AR324" s="1">
        <v>7546.45</v>
      </c>
      <c r="AS324">
        <v>839.41</v>
      </c>
      <c r="AT324">
        <v>375.19</v>
      </c>
      <c r="AU324" s="1">
        <v>13155.43</v>
      </c>
      <c r="AV324" s="1">
        <v>5092.82</v>
      </c>
      <c r="AW324">
        <v>0.33260000000000001</v>
      </c>
      <c r="AX324" s="1">
        <v>7859.79</v>
      </c>
      <c r="AY324">
        <v>0.51339999999999997</v>
      </c>
      <c r="AZ324" s="1">
        <v>1528.81</v>
      </c>
      <c r="BA324">
        <v>9.9900000000000003E-2</v>
      </c>
      <c r="BB324">
        <v>828.45</v>
      </c>
      <c r="BC324">
        <v>5.4100000000000002E-2</v>
      </c>
      <c r="BD324" s="1">
        <v>15309.87</v>
      </c>
      <c r="BE324" s="1">
        <v>1876.12</v>
      </c>
      <c r="BF324">
        <v>0.34670000000000001</v>
      </c>
      <c r="BG324">
        <v>0.49049999999999999</v>
      </c>
      <c r="BH324">
        <v>0.19789999999999999</v>
      </c>
      <c r="BI324">
        <v>0.2641</v>
      </c>
      <c r="BJ324">
        <v>3.2300000000000002E-2</v>
      </c>
      <c r="BK324">
        <v>1.52E-2</v>
      </c>
    </row>
    <row r="325" spans="1:63" x14ac:dyDescent="0.25">
      <c r="A325" t="s">
        <v>326</v>
      </c>
      <c r="B325">
        <v>44362</v>
      </c>
      <c r="C325">
        <v>9</v>
      </c>
      <c r="D325">
        <v>270.33999999999997</v>
      </c>
      <c r="E325" s="1">
        <v>2433.0500000000002</v>
      </c>
      <c r="F325" s="1">
        <v>2174.85</v>
      </c>
      <c r="G325">
        <v>1.8499999999999999E-2</v>
      </c>
      <c r="H325">
        <v>5.0000000000000001E-4</v>
      </c>
      <c r="I325">
        <v>8.8999999999999996E-2</v>
      </c>
      <c r="J325">
        <v>0</v>
      </c>
      <c r="K325">
        <v>7.5499999999999998E-2</v>
      </c>
      <c r="L325">
        <v>0.75680000000000003</v>
      </c>
      <c r="M325">
        <v>5.9799999999999999E-2</v>
      </c>
      <c r="N325">
        <v>0.34139999999999998</v>
      </c>
      <c r="O325">
        <v>0.01</v>
      </c>
      <c r="P325">
        <v>0.1192</v>
      </c>
      <c r="Q325" s="1">
        <v>75546.95</v>
      </c>
      <c r="R325">
        <v>0.1065</v>
      </c>
      <c r="S325">
        <v>0.22489999999999999</v>
      </c>
      <c r="T325">
        <v>0.66859999999999997</v>
      </c>
      <c r="U325">
        <v>19.3</v>
      </c>
      <c r="V325" s="1">
        <v>99112.3</v>
      </c>
      <c r="W325">
        <v>120.84</v>
      </c>
      <c r="X325" s="1">
        <v>183897.54</v>
      </c>
      <c r="Y325">
        <v>0.60729999999999995</v>
      </c>
      <c r="Z325">
        <v>0.36199999999999999</v>
      </c>
      <c r="AA325">
        <v>3.0700000000000002E-2</v>
      </c>
      <c r="AB325">
        <v>0.39269999999999999</v>
      </c>
      <c r="AC325">
        <v>183.9</v>
      </c>
      <c r="AD325" s="1">
        <v>10399.799999999999</v>
      </c>
      <c r="AE325">
        <v>854.84</v>
      </c>
      <c r="AF325" s="1">
        <v>182573.62</v>
      </c>
      <c r="AG325">
        <v>441</v>
      </c>
      <c r="AH325" s="1">
        <v>37717</v>
      </c>
      <c r="AI325" s="1">
        <v>54836</v>
      </c>
      <c r="AJ325">
        <v>88.7</v>
      </c>
      <c r="AK325">
        <v>50.2</v>
      </c>
      <c r="AL325">
        <v>64.48</v>
      </c>
      <c r="AM325">
        <v>5.5</v>
      </c>
      <c r="AN325">
        <v>0</v>
      </c>
      <c r="AO325">
        <v>0.93859999999999999</v>
      </c>
      <c r="AP325" s="1">
        <v>2082.77</v>
      </c>
      <c r="AQ325" s="1">
        <v>2332.11</v>
      </c>
      <c r="AR325" s="1">
        <v>8669.09</v>
      </c>
      <c r="AS325">
        <v>832.74</v>
      </c>
      <c r="AT325">
        <v>228.95</v>
      </c>
      <c r="AU325" s="1">
        <v>14145.68</v>
      </c>
      <c r="AV325" s="1">
        <v>4536.66</v>
      </c>
      <c r="AW325">
        <v>0.28689999999999999</v>
      </c>
      <c r="AX325" s="1">
        <v>9775.66</v>
      </c>
      <c r="AY325">
        <v>0.61809999999999998</v>
      </c>
      <c r="AZ325">
        <v>834.01</v>
      </c>
      <c r="BA325">
        <v>5.2699999999999997E-2</v>
      </c>
      <c r="BB325">
        <v>668.07</v>
      </c>
      <c r="BC325">
        <v>4.2200000000000001E-2</v>
      </c>
      <c r="BD325" s="1">
        <v>15814.4</v>
      </c>
      <c r="BE325" s="1">
        <v>1995.25</v>
      </c>
      <c r="BF325">
        <v>0.43049999999999999</v>
      </c>
      <c r="BG325">
        <v>0.61260000000000003</v>
      </c>
      <c r="BH325">
        <v>0.22159999999999999</v>
      </c>
      <c r="BI325">
        <v>0.123</v>
      </c>
      <c r="BJ325">
        <v>2.8400000000000002E-2</v>
      </c>
      <c r="BK325">
        <v>1.44E-2</v>
      </c>
    </row>
    <row r="326" spans="1:63" x14ac:dyDescent="0.25">
      <c r="A326" t="s">
        <v>327</v>
      </c>
      <c r="B326">
        <v>44370</v>
      </c>
      <c r="C326">
        <v>22</v>
      </c>
      <c r="D326">
        <v>180.8</v>
      </c>
      <c r="E326" s="1">
        <v>3977.53</v>
      </c>
      <c r="F326" s="1">
        <v>4195.03</v>
      </c>
      <c r="G326">
        <v>9.2200000000000004E-2</v>
      </c>
      <c r="H326">
        <v>8.9999999999999998E-4</v>
      </c>
      <c r="I326">
        <v>0.16919999999999999</v>
      </c>
      <c r="J326">
        <v>8.0000000000000004E-4</v>
      </c>
      <c r="K326">
        <v>4.2900000000000001E-2</v>
      </c>
      <c r="L326">
        <v>0.63970000000000005</v>
      </c>
      <c r="M326">
        <v>5.4199999999999998E-2</v>
      </c>
      <c r="N326">
        <v>0.28649999999999998</v>
      </c>
      <c r="O326">
        <v>3.5299999999999998E-2</v>
      </c>
      <c r="P326">
        <v>0.17369999999999999</v>
      </c>
      <c r="Q326" s="1">
        <v>79829.78</v>
      </c>
      <c r="R326">
        <v>0.13070000000000001</v>
      </c>
      <c r="S326">
        <v>0.18240000000000001</v>
      </c>
      <c r="T326">
        <v>0.68689999999999996</v>
      </c>
      <c r="U326">
        <v>40</v>
      </c>
      <c r="V326" s="1">
        <v>99594.01</v>
      </c>
      <c r="W326">
        <v>99.44</v>
      </c>
      <c r="X326" s="1">
        <v>349913.17</v>
      </c>
      <c r="Y326">
        <v>0.69689999999999996</v>
      </c>
      <c r="Z326">
        <v>0.28570000000000001</v>
      </c>
      <c r="AA326">
        <v>1.7399999999999999E-2</v>
      </c>
      <c r="AB326">
        <v>0.30309999999999998</v>
      </c>
      <c r="AC326">
        <v>349.91</v>
      </c>
      <c r="AD326" s="1">
        <v>16766.2</v>
      </c>
      <c r="AE326" s="1">
        <v>1565.76</v>
      </c>
      <c r="AF326" s="1">
        <v>332906.5</v>
      </c>
      <c r="AG326">
        <v>594</v>
      </c>
      <c r="AH326" s="1">
        <v>43185</v>
      </c>
      <c r="AI326" s="1">
        <v>107411</v>
      </c>
      <c r="AJ326">
        <v>85.47</v>
      </c>
      <c r="AK326">
        <v>45.44</v>
      </c>
      <c r="AL326">
        <v>51.67</v>
      </c>
      <c r="AM326">
        <v>5.0199999999999996</v>
      </c>
      <c r="AN326">
        <v>0</v>
      </c>
      <c r="AO326">
        <v>0.8286</v>
      </c>
      <c r="AP326" s="1">
        <v>2225.0700000000002</v>
      </c>
      <c r="AQ326" s="1">
        <v>3027.41</v>
      </c>
      <c r="AR326" s="1">
        <v>8110.71</v>
      </c>
      <c r="AS326" s="1">
        <v>1085.51</v>
      </c>
      <c r="AT326" s="1">
        <v>1145.2</v>
      </c>
      <c r="AU326" s="1">
        <v>15593.89</v>
      </c>
      <c r="AV326" s="1">
        <v>2030.14</v>
      </c>
      <c r="AW326">
        <v>0.1135</v>
      </c>
      <c r="AX326" s="1">
        <v>13837.8</v>
      </c>
      <c r="AY326">
        <v>0.77359999999999995</v>
      </c>
      <c r="AZ326" s="1">
        <v>1418.59</v>
      </c>
      <c r="BA326">
        <v>7.9299999999999995E-2</v>
      </c>
      <c r="BB326">
        <v>600.44000000000005</v>
      </c>
      <c r="BC326">
        <v>3.3599999999999998E-2</v>
      </c>
      <c r="BD326" s="1">
        <v>17886.97</v>
      </c>
      <c r="BE326" s="1">
        <v>1289.3</v>
      </c>
      <c r="BF326">
        <v>9.6600000000000005E-2</v>
      </c>
      <c r="BG326">
        <v>0.56620000000000004</v>
      </c>
      <c r="BH326">
        <v>0.22939999999999999</v>
      </c>
      <c r="BI326">
        <v>0.1583</v>
      </c>
      <c r="BJ326">
        <v>2.6700000000000002E-2</v>
      </c>
      <c r="BK326">
        <v>1.9400000000000001E-2</v>
      </c>
    </row>
    <row r="327" spans="1:63" x14ac:dyDescent="0.25">
      <c r="A327" t="s">
        <v>328</v>
      </c>
      <c r="B327">
        <v>48850</v>
      </c>
      <c r="C327">
        <v>54</v>
      </c>
      <c r="D327">
        <v>32.979999999999997</v>
      </c>
      <c r="E327" s="1">
        <v>1780.77</v>
      </c>
      <c r="F327" s="1">
        <v>2447.25</v>
      </c>
      <c r="G327">
        <v>3.3E-3</v>
      </c>
      <c r="H327">
        <v>4.0000000000000002E-4</v>
      </c>
      <c r="I327">
        <v>1.61E-2</v>
      </c>
      <c r="J327">
        <v>4.0000000000000002E-4</v>
      </c>
      <c r="K327">
        <v>8.8999999999999999E-3</v>
      </c>
      <c r="L327">
        <v>0.90210000000000001</v>
      </c>
      <c r="M327">
        <v>6.88E-2</v>
      </c>
      <c r="N327">
        <v>0.96919999999999995</v>
      </c>
      <c r="O327">
        <v>4.0000000000000002E-4</v>
      </c>
      <c r="P327">
        <v>0.2291</v>
      </c>
      <c r="Q327" s="1">
        <v>54856.7</v>
      </c>
      <c r="R327">
        <v>0.1923</v>
      </c>
      <c r="S327">
        <v>0.1462</v>
      </c>
      <c r="T327">
        <v>0.66149999999999998</v>
      </c>
      <c r="U327">
        <v>17.22</v>
      </c>
      <c r="V327" s="1">
        <v>82493.37</v>
      </c>
      <c r="W327">
        <v>97.44</v>
      </c>
      <c r="X327" s="1">
        <v>111573.85</v>
      </c>
      <c r="Y327">
        <v>0.73550000000000004</v>
      </c>
      <c r="Z327">
        <v>0.1933</v>
      </c>
      <c r="AA327">
        <v>7.1199999999999999E-2</v>
      </c>
      <c r="AB327">
        <v>0.26450000000000001</v>
      </c>
      <c r="AC327">
        <v>111.57</v>
      </c>
      <c r="AD327" s="1">
        <v>2603.12</v>
      </c>
      <c r="AE327">
        <v>284.81</v>
      </c>
      <c r="AF327" s="1">
        <v>76017.36</v>
      </c>
      <c r="AG327">
        <v>47</v>
      </c>
      <c r="AH327" s="1">
        <v>30789</v>
      </c>
      <c r="AI327" s="1">
        <v>47449</v>
      </c>
      <c r="AJ327">
        <v>40.65</v>
      </c>
      <c r="AK327">
        <v>22</v>
      </c>
      <c r="AL327">
        <v>22.01</v>
      </c>
      <c r="AM327">
        <v>4.45</v>
      </c>
      <c r="AN327">
        <v>0</v>
      </c>
      <c r="AO327">
        <v>0.65649999999999997</v>
      </c>
      <c r="AP327" s="1">
        <v>1053.5899999999999</v>
      </c>
      <c r="AQ327" s="1">
        <v>1719.93</v>
      </c>
      <c r="AR327" s="1">
        <v>5632.31</v>
      </c>
      <c r="AS327">
        <v>471.46</v>
      </c>
      <c r="AT327">
        <v>140.08000000000001</v>
      </c>
      <c r="AU327" s="1">
        <v>9017.3799999999992</v>
      </c>
      <c r="AV327" s="1">
        <v>5980.08</v>
      </c>
      <c r="AW327">
        <v>0.58640000000000003</v>
      </c>
      <c r="AX327" s="1">
        <v>1484.37</v>
      </c>
      <c r="AY327">
        <v>0.14560000000000001</v>
      </c>
      <c r="AZ327" s="1">
        <v>1647.65</v>
      </c>
      <c r="BA327">
        <v>0.16159999999999999</v>
      </c>
      <c r="BB327" s="1">
        <v>1086.1400000000001</v>
      </c>
      <c r="BC327">
        <v>0.1065</v>
      </c>
      <c r="BD327" s="1">
        <v>10198.24</v>
      </c>
      <c r="BE327" s="1">
        <v>8216.9500000000007</v>
      </c>
      <c r="BF327">
        <v>3.1739000000000002</v>
      </c>
      <c r="BG327">
        <v>0.4995</v>
      </c>
      <c r="BH327">
        <v>0.23019999999999999</v>
      </c>
      <c r="BI327">
        <v>0.23569999999999999</v>
      </c>
      <c r="BJ327">
        <v>2.3800000000000002E-2</v>
      </c>
      <c r="BK327">
        <v>1.09E-2</v>
      </c>
    </row>
    <row r="328" spans="1:63" x14ac:dyDescent="0.25">
      <c r="A328" t="s">
        <v>329</v>
      </c>
      <c r="B328">
        <v>47456</v>
      </c>
      <c r="C328">
        <v>102</v>
      </c>
      <c r="D328">
        <v>6.91</v>
      </c>
      <c r="E328">
        <v>705.06</v>
      </c>
      <c r="F328">
        <v>668.08</v>
      </c>
      <c r="G328">
        <v>1.17E-2</v>
      </c>
      <c r="H328">
        <v>0</v>
      </c>
      <c r="I328">
        <v>5.4999999999999997E-3</v>
      </c>
      <c r="J328">
        <v>0</v>
      </c>
      <c r="K328">
        <v>0.12330000000000001</v>
      </c>
      <c r="L328">
        <v>0.84460000000000002</v>
      </c>
      <c r="M328">
        <v>1.49E-2</v>
      </c>
      <c r="N328">
        <v>0.37509999999999999</v>
      </c>
      <c r="O328">
        <v>2.6700000000000002E-2</v>
      </c>
      <c r="P328">
        <v>0.1062</v>
      </c>
      <c r="Q328" s="1">
        <v>52576.31</v>
      </c>
      <c r="R328">
        <v>0.17910000000000001</v>
      </c>
      <c r="S328">
        <v>0.23880000000000001</v>
      </c>
      <c r="T328">
        <v>0.58209999999999995</v>
      </c>
      <c r="U328">
        <v>6.13</v>
      </c>
      <c r="V328" s="1">
        <v>73789.919999999998</v>
      </c>
      <c r="W328">
        <v>114.87</v>
      </c>
      <c r="X328" s="1">
        <v>184106.87</v>
      </c>
      <c r="Y328">
        <v>0.90959999999999996</v>
      </c>
      <c r="Z328">
        <v>4.9099999999999998E-2</v>
      </c>
      <c r="AA328">
        <v>4.1300000000000003E-2</v>
      </c>
      <c r="AB328">
        <v>9.0399999999999994E-2</v>
      </c>
      <c r="AC328">
        <v>184.11</v>
      </c>
      <c r="AD328" s="1">
        <v>3895.8</v>
      </c>
      <c r="AE328">
        <v>458.73</v>
      </c>
      <c r="AF328" s="1">
        <v>169192.87</v>
      </c>
      <c r="AG328">
        <v>395</v>
      </c>
      <c r="AH328" s="1">
        <v>35474</v>
      </c>
      <c r="AI328" s="1">
        <v>49034</v>
      </c>
      <c r="AJ328">
        <v>28.35</v>
      </c>
      <c r="AK328">
        <v>20.62</v>
      </c>
      <c r="AL328">
        <v>25.2</v>
      </c>
      <c r="AM328">
        <v>4.5999999999999996</v>
      </c>
      <c r="AN328" s="1">
        <v>1828.27</v>
      </c>
      <c r="AO328">
        <v>2.0185</v>
      </c>
      <c r="AP328" s="1">
        <v>1317.16</v>
      </c>
      <c r="AQ328" s="1">
        <v>1957.76</v>
      </c>
      <c r="AR328" s="1">
        <v>7514.14</v>
      </c>
      <c r="AS328">
        <v>472.99</v>
      </c>
      <c r="AT328">
        <v>321.06</v>
      </c>
      <c r="AU328" s="1">
        <v>11583.03</v>
      </c>
      <c r="AV328" s="1">
        <v>7534.39</v>
      </c>
      <c r="AW328">
        <v>0.48670000000000002</v>
      </c>
      <c r="AX328" s="1">
        <v>5622.79</v>
      </c>
      <c r="AY328">
        <v>0.36320000000000002</v>
      </c>
      <c r="AZ328" s="1">
        <v>1420.48</v>
      </c>
      <c r="BA328">
        <v>9.1800000000000007E-2</v>
      </c>
      <c r="BB328">
        <v>903.38</v>
      </c>
      <c r="BC328">
        <v>5.8400000000000001E-2</v>
      </c>
      <c r="BD328" s="1">
        <v>15481.04</v>
      </c>
      <c r="BE328" s="1">
        <v>5205.22</v>
      </c>
      <c r="BF328">
        <v>2.3332999999999999</v>
      </c>
      <c r="BG328">
        <v>0.48749999999999999</v>
      </c>
      <c r="BH328">
        <v>0.21379999999999999</v>
      </c>
      <c r="BI328">
        <v>0.1933</v>
      </c>
      <c r="BJ328">
        <v>3.4700000000000002E-2</v>
      </c>
      <c r="BK328">
        <v>7.0800000000000002E-2</v>
      </c>
    </row>
    <row r="329" spans="1:63" x14ac:dyDescent="0.25">
      <c r="A329" t="s">
        <v>330</v>
      </c>
      <c r="B329">
        <v>50229</v>
      </c>
      <c r="C329">
        <v>2</v>
      </c>
      <c r="D329">
        <v>313.86</v>
      </c>
      <c r="E329">
        <v>627.72</v>
      </c>
      <c r="F329">
        <v>766.38</v>
      </c>
      <c r="G329">
        <v>1.2999999999999999E-3</v>
      </c>
      <c r="H329">
        <v>0</v>
      </c>
      <c r="I329">
        <v>1.44E-2</v>
      </c>
      <c r="J329">
        <v>0</v>
      </c>
      <c r="K329">
        <v>4.4400000000000002E-2</v>
      </c>
      <c r="L329">
        <v>0.91180000000000005</v>
      </c>
      <c r="M329">
        <v>2.81E-2</v>
      </c>
      <c r="N329">
        <v>0.34289999999999998</v>
      </c>
      <c r="O329">
        <v>0</v>
      </c>
      <c r="P329">
        <v>0.1384</v>
      </c>
      <c r="Q329" s="1">
        <v>59333.74</v>
      </c>
      <c r="R329">
        <v>0.2676</v>
      </c>
      <c r="S329">
        <v>0.22539999999999999</v>
      </c>
      <c r="T329">
        <v>0.50700000000000001</v>
      </c>
      <c r="U329">
        <v>7.79</v>
      </c>
      <c r="V329" s="1">
        <v>59754.879999999997</v>
      </c>
      <c r="W329">
        <v>78.06</v>
      </c>
      <c r="X329" s="1">
        <v>83824.97</v>
      </c>
      <c r="Y329">
        <v>0.90790000000000004</v>
      </c>
      <c r="Z329">
        <v>5.8400000000000001E-2</v>
      </c>
      <c r="AA329">
        <v>3.3700000000000001E-2</v>
      </c>
      <c r="AB329">
        <v>9.2100000000000001E-2</v>
      </c>
      <c r="AC329">
        <v>83.82</v>
      </c>
      <c r="AD329" s="1">
        <v>2835.68</v>
      </c>
      <c r="AE329">
        <v>405.77</v>
      </c>
      <c r="AF329" s="1">
        <v>63232.55</v>
      </c>
      <c r="AG329">
        <v>24</v>
      </c>
      <c r="AH329" s="1">
        <v>32787</v>
      </c>
      <c r="AI329" s="1">
        <v>48659</v>
      </c>
      <c r="AJ329">
        <v>53.25</v>
      </c>
      <c r="AK329">
        <v>31.87</v>
      </c>
      <c r="AL329">
        <v>53.11</v>
      </c>
      <c r="AM329">
        <v>5.0999999999999996</v>
      </c>
      <c r="AN329">
        <v>0</v>
      </c>
      <c r="AO329">
        <v>0.50990000000000002</v>
      </c>
      <c r="AP329" s="1">
        <v>1395.27</v>
      </c>
      <c r="AQ329" s="1">
        <v>1958.24</v>
      </c>
      <c r="AR329" s="1">
        <v>6587.97</v>
      </c>
      <c r="AS329">
        <v>385.23</v>
      </c>
      <c r="AT329">
        <v>13.4</v>
      </c>
      <c r="AU329" s="1">
        <v>10340.06</v>
      </c>
      <c r="AV329" s="1">
        <v>7448.53</v>
      </c>
      <c r="AW329">
        <v>0.61819999999999997</v>
      </c>
      <c r="AX329" s="1">
        <v>1616.13</v>
      </c>
      <c r="AY329">
        <v>0.1341</v>
      </c>
      <c r="AZ329" s="1">
        <v>2431.0100000000002</v>
      </c>
      <c r="BA329">
        <v>0.20180000000000001</v>
      </c>
      <c r="BB329">
        <v>553.85</v>
      </c>
      <c r="BC329">
        <v>4.5999999999999999E-2</v>
      </c>
      <c r="BD329" s="1">
        <v>12049.52</v>
      </c>
      <c r="BE329" s="1">
        <v>9736.9500000000007</v>
      </c>
      <c r="BF329">
        <v>3.4771999999999998</v>
      </c>
      <c r="BG329">
        <v>0.58120000000000005</v>
      </c>
      <c r="BH329">
        <v>0.223</v>
      </c>
      <c r="BI329">
        <v>0.15870000000000001</v>
      </c>
      <c r="BJ329">
        <v>2.9600000000000001E-2</v>
      </c>
      <c r="BK329">
        <v>7.4000000000000003E-3</v>
      </c>
    </row>
    <row r="330" spans="1:63" x14ac:dyDescent="0.25">
      <c r="A330" t="s">
        <v>331</v>
      </c>
      <c r="B330">
        <v>45484</v>
      </c>
      <c r="C330">
        <v>61</v>
      </c>
      <c r="D330">
        <v>12.99</v>
      </c>
      <c r="E330">
        <v>792.56</v>
      </c>
      <c r="F330">
        <v>814.69</v>
      </c>
      <c r="G330">
        <v>1.1999999999999999E-3</v>
      </c>
      <c r="H330">
        <v>0</v>
      </c>
      <c r="I330">
        <v>3.2000000000000002E-3</v>
      </c>
      <c r="J330">
        <v>2.5000000000000001E-3</v>
      </c>
      <c r="K330">
        <v>1.52E-2</v>
      </c>
      <c r="L330">
        <v>0.92369999999999997</v>
      </c>
      <c r="M330">
        <v>5.4100000000000002E-2</v>
      </c>
      <c r="N330">
        <v>0.29849999999999999</v>
      </c>
      <c r="O330">
        <v>0</v>
      </c>
      <c r="P330">
        <v>0.16370000000000001</v>
      </c>
      <c r="Q330" s="1">
        <v>53528.28</v>
      </c>
      <c r="R330">
        <v>0.3553</v>
      </c>
      <c r="S330">
        <v>9.2100000000000001E-2</v>
      </c>
      <c r="T330">
        <v>0.55259999999999998</v>
      </c>
      <c r="U330">
        <v>8.5</v>
      </c>
      <c r="V330" s="1">
        <v>75511.240000000005</v>
      </c>
      <c r="W330">
        <v>88.34</v>
      </c>
      <c r="X330" s="1">
        <v>138362.76</v>
      </c>
      <c r="Y330">
        <v>0.91080000000000005</v>
      </c>
      <c r="Z330">
        <v>4.9099999999999998E-2</v>
      </c>
      <c r="AA330">
        <v>0.04</v>
      </c>
      <c r="AB330">
        <v>8.9200000000000002E-2</v>
      </c>
      <c r="AC330">
        <v>138.36000000000001</v>
      </c>
      <c r="AD330" s="1">
        <v>3392.79</v>
      </c>
      <c r="AE330">
        <v>500</v>
      </c>
      <c r="AF330" s="1">
        <v>127417.28</v>
      </c>
      <c r="AG330">
        <v>197</v>
      </c>
      <c r="AH330" s="1">
        <v>39747</v>
      </c>
      <c r="AI330" s="1">
        <v>54956</v>
      </c>
      <c r="AJ330">
        <v>30.26</v>
      </c>
      <c r="AK330">
        <v>24.06</v>
      </c>
      <c r="AL330">
        <v>28.36</v>
      </c>
      <c r="AM330">
        <v>4.5</v>
      </c>
      <c r="AN330" s="1">
        <v>2210.64</v>
      </c>
      <c r="AO330">
        <v>1.4754</v>
      </c>
      <c r="AP330" s="1">
        <v>1541.89</v>
      </c>
      <c r="AQ330" s="1">
        <v>2099.04</v>
      </c>
      <c r="AR330" s="1">
        <v>5664.33</v>
      </c>
      <c r="AS330">
        <v>334.52</v>
      </c>
      <c r="AT330">
        <v>763.93</v>
      </c>
      <c r="AU330" s="1">
        <v>10403.73</v>
      </c>
      <c r="AV330" s="1">
        <v>6890.46</v>
      </c>
      <c r="AW330">
        <v>0.48359999999999997</v>
      </c>
      <c r="AX330" s="1">
        <v>4802.2700000000004</v>
      </c>
      <c r="AY330">
        <v>0.33710000000000001</v>
      </c>
      <c r="AZ330" s="1">
        <v>1826.02</v>
      </c>
      <c r="BA330">
        <v>0.12820000000000001</v>
      </c>
      <c r="BB330">
        <v>729.13</v>
      </c>
      <c r="BC330">
        <v>5.1200000000000002E-2</v>
      </c>
      <c r="BD330" s="1">
        <v>14247.87</v>
      </c>
      <c r="BE330" s="1">
        <v>6547.46</v>
      </c>
      <c r="BF330">
        <v>2.0255999999999998</v>
      </c>
      <c r="BG330">
        <v>0.52569999999999995</v>
      </c>
      <c r="BH330">
        <v>0.1729</v>
      </c>
      <c r="BI330">
        <v>0.25130000000000002</v>
      </c>
      <c r="BJ330">
        <v>3.85E-2</v>
      </c>
      <c r="BK330">
        <v>1.15E-2</v>
      </c>
    </row>
    <row r="331" spans="1:63" x14ac:dyDescent="0.25">
      <c r="A331" t="s">
        <v>332</v>
      </c>
      <c r="B331">
        <v>44388</v>
      </c>
      <c r="C331">
        <v>48</v>
      </c>
      <c r="D331">
        <v>145.46</v>
      </c>
      <c r="E331" s="1">
        <v>6982.19</v>
      </c>
      <c r="F331" s="1">
        <v>6610.2</v>
      </c>
      <c r="G331">
        <v>1.35E-2</v>
      </c>
      <c r="H331">
        <v>5.9999999999999995E-4</v>
      </c>
      <c r="I331">
        <v>3.2899999999999999E-2</v>
      </c>
      <c r="J331">
        <v>5.0000000000000001E-4</v>
      </c>
      <c r="K331">
        <v>3.1199999999999999E-2</v>
      </c>
      <c r="L331">
        <v>0.88139999999999996</v>
      </c>
      <c r="M331">
        <v>3.9899999999999998E-2</v>
      </c>
      <c r="N331">
        <v>0.19270000000000001</v>
      </c>
      <c r="O331">
        <v>9.2999999999999992E-3</v>
      </c>
      <c r="P331">
        <v>0.1356</v>
      </c>
      <c r="Q331" s="1">
        <v>75774.7</v>
      </c>
      <c r="R331">
        <v>0.17829999999999999</v>
      </c>
      <c r="S331">
        <v>0.15579999999999999</v>
      </c>
      <c r="T331">
        <v>0.66590000000000005</v>
      </c>
      <c r="U331">
        <v>38.5</v>
      </c>
      <c r="V331" s="1">
        <v>94113.74</v>
      </c>
      <c r="W331">
        <v>175.31</v>
      </c>
      <c r="X331" s="1">
        <v>188968.46</v>
      </c>
      <c r="Y331">
        <v>0.77070000000000005</v>
      </c>
      <c r="Z331">
        <v>0.2039</v>
      </c>
      <c r="AA331">
        <v>2.5499999999999998E-2</v>
      </c>
      <c r="AB331">
        <v>0.2293</v>
      </c>
      <c r="AC331">
        <v>188.97</v>
      </c>
      <c r="AD331" s="1">
        <v>8472.7999999999993</v>
      </c>
      <c r="AE331">
        <v>822.38</v>
      </c>
      <c r="AF331" s="1">
        <v>191082.51</v>
      </c>
      <c r="AG331">
        <v>467</v>
      </c>
      <c r="AH331" s="1">
        <v>45152</v>
      </c>
      <c r="AI331" s="1">
        <v>79175</v>
      </c>
      <c r="AJ331">
        <v>90.98</v>
      </c>
      <c r="AK331">
        <v>42.7</v>
      </c>
      <c r="AL331">
        <v>47.15</v>
      </c>
      <c r="AM331">
        <v>4.3</v>
      </c>
      <c r="AN331">
        <v>0</v>
      </c>
      <c r="AO331">
        <v>0.83950000000000002</v>
      </c>
      <c r="AP331" s="1">
        <v>1402.43</v>
      </c>
      <c r="AQ331" s="1">
        <v>2161.83</v>
      </c>
      <c r="AR331" s="1">
        <v>7611.04</v>
      </c>
      <c r="AS331">
        <v>674</v>
      </c>
      <c r="AT331">
        <v>233.19</v>
      </c>
      <c r="AU331" s="1">
        <v>12082.49</v>
      </c>
      <c r="AV331" s="1">
        <v>3756.42</v>
      </c>
      <c r="AW331">
        <v>0.2984</v>
      </c>
      <c r="AX331" s="1">
        <v>7564.03</v>
      </c>
      <c r="AY331">
        <v>0.60089999999999999</v>
      </c>
      <c r="AZ331">
        <v>851.43</v>
      </c>
      <c r="BA331">
        <v>6.7599999999999993E-2</v>
      </c>
      <c r="BB331">
        <v>415.18</v>
      </c>
      <c r="BC331">
        <v>3.3000000000000002E-2</v>
      </c>
      <c r="BD331" s="1">
        <v>12587.06</v>
      </c>
      <c r="BE331" s="1">
        <v>2529.7600000000002</v>
      </c>
      <c r="BF331">
        <v>0.38819999999999999</v>
      </c>
      <c r="BG331">
        <v>0.60950000000000004</v>
      </c>
      <c r="BH331">
        <v>0.22309999999999999</v>
      </c>
      <c r="BI331">
        <v>0.12039999999999999</v>
      </c>
      <c r="BJ331">
        <v>2.3800000000000002E-2</v>
      </c>
      <c r="BK331">
        <v>2.3199999999999998E-2</v>
      </c>
    </row>
    <row r="332" spans="1:63" x14ac:dyDescent="0.25">
      <c r="A332" t="s">
        <v>333</v>
      </c>
      <c r="B332">
        <v>48520</v>
      </c>
      <c r="C332">
        <v>199</v>
      </c>
      <c r="D332">
        <v>9.06</v>
      </c>
      <c r="E332" s="1">
        <v>1803.65</v>
      </c>
      <c r="F332" s="1">
        <v>1726.75</v>
      </c>
      <c r="G332">
        <v>0</v>
      </c>
      <c r="H332">
        <v>0</v>
      </c>
      <c r="I332">
        <v>6.1000000000000004E-3</v>
      </c>
      <c r="J332">
        <v>0</v>
      </c>
      <c r="K332">
        <v>8.0000000000000002E-3</v>
      </c>
      <c r="L332">
        <v>0.95489999999999997</v>
      </c>
      <c r="M332">
        <v>3.1E-2</v>
      </c>
      <c r="N332">
        <v>0.99819999999999998</v>
      </c>
      <c r="O332">
        <v>0</v>
      </c>
      <c r="P332">
        <v>0.15459999999999999</v>
      </c>
      <c r="Q332" s="1">
        <v>52334.09</v>
      </c>
      <c r="R332">
        <v>0.1862</v>
      </c>
      <c r="S332">
        <v>0.1862</v>
      </c>
      <c r="T332">
        <v>0.62760000000000005</v>
      </c>
      <c r="U332">
        <v>22.72</v>
      </c>
      <c r="V332" s="1">
        <v>57676.41</v>
      </c>
      <c r="W332">
        <v>79.31</v>
      </c>
      <c r="X332" s="1">
        <v>90832.1</v>
      </c>
      <c r="Y332">
        <v>0.71140000000000003</v>
      </c>
      <c r="Z332">
        <v>0.13830000000000001</v>
      </c>
      <c r="AA332">
        <v>0.15029999999999999</v>
      </c>
      <c r="AB332">
        <v>0.28860000000000002</v>
      </c>
      <c r="AC332">
        <v>90.83</v>
      </c>
      <c r="AD332" s="1">
        <v>1816.64</v>
      </c>
      <c r="AE332">
        <v>280.29000000000002</v>
      </c>
      <c r="AF332" s="1">
        <v>80751.61</v>
      </c>
      <c r="AG332">
        <v>55</v>
      </c>
      <c r="AH332" s="1">
        <v>28309</v>
      </c>
      <c r="AI332" s="1">
        <v>43304</v>
      </c>
      <c r="AJ332">
        <v>20</v>
      </c>
      <c r="AK332">
        <v>20</v>
      </c>
      <c r="AL332">
        <v>20</v>
      </c>
      <c r="AM332">
        <v>3.8</v>
      </c>
      <c r="AN332">
        <v>0</v>
      </c>
      <c r="AO332">
        <v>0.62250000000000005</v>
      </c>
      <c r="AP332" s="1">
        <v>1450.58</v>
      </c>
      <c r="AQ332" s="1">
        <v>3217.42</v>
      </c>
      <c r="AR332" s="1">
        <v>7219.55</v>
      </c>
      <c r="AS332">
        <v>815.94</v>
      </c>
      <c r="AT332">
        <v>516.35</v>
      </c>
      <c r="AU332" s="1">
        <v>13219.81</v>
      </c>
      <c r="AV332" s="1">
        <v>10564.65</v>
      </c>
      <c r="AW332">
        <v>0.71630000000000005</v>
      </c>
      <c r="AX332" s="1">
        <v>1696.75</v>
      </c>
      <c r="AY332">
        <v>0.115</v>
      </c>
      <c r="AZ332">
        <v>755.75</v>
      </c>
      <c r="BA332">
        <v>5.1200000000000002E-2</v>
      </c>
      <c r="BB332" s="1">
        <v>1731.28</v>
      </c>
      <c r="BC332">
        <v>0.1174</v>
      </c>
      <c r="BD332" s="1">
        <v>14748.43</v>
      </c>
      <c r="BE332" s="1">
        <v>9215.16</v>
      </c>
      <c r="BF332">
        <v>4.8924000000000003</v>
      </c>
      <c r="BG332">
        <v>0.54700000000000004</v>
      </c>
      <c r="BH332">
        <v>0.24540000000000001</v>
      </c>
      <c r="BI332">
        <v>0.15459999999999999</v>
      </c>
      <c r="BJ332">
        <v>4.3499999999999997E-2</v>
      </c>
      <c r="BK332">
        <v>9.4000000000000004E-3</v>
      </c>
    </row>
    <row r="333" spans="1:63" x14ac:dyDescent="0.25">
      <c r="A333" t="s">
        <v>334</v>
      </c>
      <c r="B333">
        <v>45492</v>
      </c>
      <c r="C333">
        <v>35</v>
      </c>
      <c r="D333">
        <v>217.76</v>
      </c>
      <c r="E333" s="1">
        <v>7621.62</v>
      </c>
      <c r="F333" s="1">
        <v>7646.16</v>
      </c>
      <c r="G333">
        <v>2.0400000000000001E-2</v>
      </c>
      <c r="H333">
        <v>2.9999999999999997E-4</v>
      </c>
      <c r="I333">
        <v>3.2899999999999999E-2</v>
      </c>
      <c r="J333">
        <v>1.1999999999999999E-3</v>
      </c>
      <c r="K333">
        <v>3.2500000000000001E-2</v>
      </c>
      <c r="L333">
        <v>0.87050000000000005</v>
      </c>
      <c r="M333">
        <v>4.2299999999999997E-2</v>
      </c>
      <c r="N333">
        <v>0.28860000000000002</v>
      </c>
      <c r="O333">
        <v>1.7299999999999999E-2</v>
      </c>
      <c r="P333">
        <v>0.13320000000000001</v>
      </c>
      <c r="Q333" s="1">
        <v>76472.09</v>
      </c>
      <c r="R333">
        <v>0.11849999999999999</v>
      </c>
      <c r="S333">
        <v>0.20910000000000001</v>
      </c>
      <c r="T333">
        <v>0.6724</v>
      </c>
      <c r="U333">
        <v>44</v>
      </c>
      <c r="V333" s="1">
        <v>106384.18</v>
      </c>
      <c r="W333">
        <v>173.18</v>
      </c>
      <c r="X333" s="1">
        <v>252793.16</v>
      </c>
      <c r="Y333">
        <v>0.74719999999999998</v>
      </c>
      <c r="Z333">
        <v>0.21870000000000001</v>
      </c>
      <c r="AA333">
        <v>3.4000000000000002E-2</v>
      </c>
      <c r="AB333">
        <v>0.25280000000000002</v>
      </c>
      <c r="AC333">
        <v>252.79</v>
      </c>
      <c r="AD333" s="1">
        <v>10437.74</v>
      </c>
      <c r="AE333">
        <v>981.27</v>
      </c>
      <c r="AF333" s="1">
        <v>230458.93</v>
      </c>
      <c r="AG333">
        <v>534</v>
      </c>
      <c r="AH333" s="1">
        <v>41820</v>
      </c>
      <c r="AI333" s="1">
        <v>67170</v>
      </c>
      <c r="AJ333">
        <v>80.3</v>
      </c>
      <c r="AK333">
        <v>37.700000000000003</v>
      </c>
      <c r="AL333">
        <v>47.47</v>
      </c>
      <c r="AM333">
        <v>4.8</v>
      </c>
      <c r="AN333">
        <v>0</v>
      </c>
      <c r="AO333">
        <v>0.91349999999999998</v>
      </c>
      <c r="AP333" s="1">
        <v>1546.43</v>
      </c>
      <c r="AQ333" s="1">
        <v>2398.16</v>
      </c>
      <c r="AR333" s="1">
        <v>7684.34</v>
      </c>
      <c r="AS333">
        <v>686.09</v>
      </c>
      <c r="AT333">
        <v>640.98</v>
      </c>
      <c r="AU333" s="1">
        <v>12956</v>
      </c>
      <c r="AV333" s="1">
        <v>3314.9</v>
      </c>
      <c r="AW333">
        <v>0.2311</v>
      </c>
      <c r="AX333" s="1">
        <v>9493.2000000000007</v>
      </c>
      <c r="AY333">
        <v>0.66190000000000004</v>
      </c>
      <c r="AZ333">
        <v>949.49</v>
      </c>
      <c r="BA333">
        <v>6.6199999999999995E-2</v>
      </c>
      <c r="BB333">
        <v>584.16999999999996</v>
      </c>
      <c r="BC333">
        <v>4.07E-2</v>
      </c>
      <c r="BD333" s="1">
        <v>14341.76</v>
      </c>
      <c r="BE333" s="1">
        <v>2119.84</v>
      </c>
      <c r="BF333">
        <v>0.32669999999999999</v>
      </c>
      <c r="BG333">
        <v>0.58640000000000003</v>
      </c>
      <c r="BH333">
        <v>0.23960000000000001</v>
      </c>
      <c r="BI333">
        <v>0.1222</v>
      </c>
      <c r="BJ333">
        <v>3.5099999999999999E-2</v>
      </c>
      <c r="BK333">
        <v>1.67E-2</v>
      </c>
    </row>
    <row r="334" spans="1:63" x14ac:dyDescent="0.25">
      <c r="A334" t="s">
        <v>335</v>
      </c>
      <c r="B334">
        <v>48629</v>
      </c>
      <c r="C334">
        <v>121</v>
      </c>
      <c r="D334">
        <v>11.37</v>
      </c>
      <c r="E334" s="1">
        <v>1375.47</v>
      </c>
      <c r="F334" s="1">
        <v>1276.95</v>
      </c>
      <c r="G334">
        <v>2.3E-3</v>
      </c>
      <c r="H334">
        <v>2.3E-3</v>
      </c>
      <c r="I334">
        <v>3.3E-3</v>
      </c>
      <c r="J334">
        <v>1.6000000000000001E-3</v>
      </c>
      <c r="K334">
        <v>8.0000000000000002E-3</v>
      </c>
      <c r="L334">
        <v>0.97150000000000003</v>
      </c>
      <c r="M334">
        <v>1.0999999999999999E-2</v>
      </c>
      <c r="N334">
        <v>0.191</v>
      </c>
      <c r="O334">
        <v>0</v>
      </c>
      <c r="P334">
        <v>8.77E-2</v>
      </c>
      <c r="Q334" s="1">
        <v>64923.87</v>
      </c>
      <c r="R334">
        <v>8.5699999999999998E-2</v>
      </c>
      <c r="S334">
        <v>0.2</v>
      </c>
      <c r="T334">
        <v>0.71430000000000005</v>
      </c>
      <c r="U334">
        <v>8.31</v>
      </c>
      <c r="V334" s="1">
        <v>70094.73</v>
      </c>
      <c r="W334">
        <v>157.83000000000001</v>
      </c>
      <c r="X334" s="1">
        <v>173637.37</v>
      </c>
      <c r="Y334">
        <v>0.93379999999999996</v>
      </c>
      <c r="Z334">
        <v>2.4400000000000002E-2</v>
      </c>
      <c r="AA334">
        <v>4.1799999999999997E-2</v>
      </c>
      <c r="AB334">
        <v>6.6199999999999995E-2</v>
      </c>
      <c r="AC334">
        <v>173.64</v>
      </c>
      <c r="AD334" s="1">
        <v>4036.84</v>
      </c>
      <c r="AE334">
        <v>595.59</v>
      </c>
      <c r="AF334" s="1">
        <v>166808.82</v>
      </c>
      <c r="AG334">
        <v>393</v>
      </c>
      <c r="AH334" s="1">
        <v>41498</v>
      </c>
      <c r="AI334" s="1">
        <v>68946</v>
      </c>
      <c r="AJ334">
        <v>40.58</v>
      </c>
      <c r="AK334">
        <v>22.31</v>
      </c>
      <c r="AL334">
        <v>29.47</v>
      </c>
      <c r="AM334">
        <v>6.5</v>
      </c>
      <c r="AN334" s="1">
        <v>2417.5700000000002</v>
      </c>
      <c r="AO334">
        <v>1.2050000000000001</v>
      </c>
      <c r="AP334" s="1">
        <v>1201.6199999999999</v>
      </c>
      <c r="AQ334" s="1">
        <v>1979.47</v>
      </c>
      <c r="AR334" s="1">
        <v>5939.35</v>
      </c>
      <c r="AS334">
        <v>673</v>
      </c>
      <c r="AT334">
        <v>573.55999999999995</v>
      </c>
      <c r="AU334" s="1">
        <v>10367.02</v>
      </c>
      <c r="AV334" s="1">
        <v>5016.68</v>
      </c>
      <c r="AW334">
        <v>0.39350000000000002</v>
      </c>
      <c r="AX334" s="1">
        <v>6079.34</v>
      </c>
      <c r="AY334">
        <v>0.4768</v>
      </c>
      <c r="AZ334" s="1">
        <v>1225.71</v>
      </c>
      <c r="BA334">
        <v>9.6100000000000005E-2</v>
      </c>
      <c r="BB334">
        <v>428.59</v>
      </c>
      <c r="BC334">
        <v>3.3599999999999998E-2</v>
      </c>
      <c r="BD334" s="1">
        <v>12750.31</v>
      </c>
      <c r="BE334" s="1">
        <v>3300.33</v>
      </c>
      <c r="BF334">
        <v>0.75470000000000004</v>
      </c>
      <c r="BG334">
        <v>0.49020000000000002</v>
      </c>
      <c r="BH334">
        <v>0.21460000000000001</v>
      </c>
      <c r="BI334">
        <v>0.24629999999999999</v>
      </c>
      <c r="BJ334">
        <v>3.7999999999999999E-2</v>
      </c>
      <c r="BK334">
        <v>1.0800000000000001E-2</v>
      </c>
    </row>
    <row r="335" spans="1:63" x14ac:dyDescent="0.25">
      <c r="A335" t="s">
        <v>336</v>
      </c>
      <c r="B335">
        <v>46920</v>
      </c>
      <c r="C335">
        <v>401</v>
      </c>
      <c r="D335">
        <v>6.3</v>
      </c>
      <c r="E335" s="1">
        <v>2527.27</v>
      </c>
      <c r="F335" s="1">
        <v>2459.4</v>
      </c>
      <c r="G335">
        <v>2.8999999999999998E-3</v>
      </c>
      <c r="H335">
        <v>2.8E-3</v>
      </c>
      <c r="I335">
        <v>7.4000000000000003E-3</v>
      </c>
      <c r="J335">
        <v>4.0000000000000002E-4</v>
      </c>
      <c r="K335">
        <v>3.8399999999999997E-2</v>
      </c>
      <c r="L335">
        <v>0.90380000000000005</v>
      </c>
      <c r="M335">
        <v>4.4200000000000003E-2</v>
      </c>
      <c r="N335">
        <v>0.40110000000000001</v>
      </c>
      <c r="O335">
        <v>8.9999999999999993E-3</v>
      </c>
      <c r="P335">
        <v>0.13669999999999999</v>
      </c>
      <c r="Q335" s="1">
        <v>56130.86</v>
      </c>
      <c r="R335">
        <v>0.24679999999999999</v>
      </c>
      <c r="S335">
        <v>0.15190000000000001</v>
      </c>
      <c r="T335">
        <v>0.60129999999999995</v>
      </c>
      <c r="U335">
        <v>21</v>
      </c>
      <c r="V335" s="1">
        <v>92061</v>
      </c>
      <c r="W335">
        <v>114.58</v>
      </c>
      <c r="X335" s="1">
        <v>258089.09</v>
      </c>
      <c r="Y335">
        <v>0.60819999999999996</v>
      </c>
      <c r="Z335">
        <v>0.1171</v>
      </c>
      <c r="AA335">
        <v>0.27479999999999999</v>
      </c>
      <c r="AB335">
        <v>0.39179999999999998</v>
      </c>
      <c r="AC335">
        <v>258.08999999999997</v>
      </c>
      <c r="AD335" s="1">
        <v>6989.79</v>
      </c>
      <c r="AE335">
        <v>627.70000000000005</v>
      </c>
      <c r="AF335" s="1">
        <v>229932.94</v>
      </c>
      <c r="AG335">
        <v>533</v>
      </c>
      <c r="AH335" s="1">
        <v>32003</v>
      </c>
      <c r="AI335" s="1">
        <v>50668</v>
      </c>
      <c r="AJ335">
        <v>27.8</v>
      </c>
      <c r="AK335">
        <v>26.67</v>
      </c>
      <c r="AL335">
        <v>27.55</v>
      </c>
      <c r="AM335">
        <v>3.2</v>
      </c>
      <c r="AN335">
        <v>0</v>
      </c>
      <c r="AO335">
        <v>1.4994000000000001</v>
      </c>
      <c r="AP335" s="1">
        <v>1628.54</v>
      </c>
      <c r="AQ335" s="1">
        <v>2603.79</v>
      </c>
      <c r="AR335" s="1">
        <v>6468.97</v>
      </c>
      <c r="AS335">
        <v>808.4</v>
      </c>
      <c r="AT335">
        <v>575.14</v>
      </c>
      <c r="AU335" s="1">
        <v>12084.84</v>
      </c>
      <c r="AV335" s="1">
        <v>5271.19</v>
      </c>
      <c r="AW335">
        <v>0.37830000000000003</v>
      </c>
      <c r="AX335" s="1">
        <v>5892.05</v>
      </c>
      <c r="AY335">
        <v>0.42280000000000001</v>
      </c>
      <c r="AZ335" s="1">
        <v>1952.99</v>
      </c>
      <c r="BA335">
        <v>0.1401</v>
      </c>
      <c r="BB335">
        <v>818.86</v>
      </c>
      <c r="BC335">
        <v>5.8799999999999998E-2</v>
      </c>
      <c r="BD335" s="1">
        <v>13935.08</v>
      </c>
      <c r="BE335" s="1">
        <v>4743.6099999999997</v>
      </c>
      <c r="BF335">
        <v>1.7307999999999999</v>
      </c>
      <c r="BG335">
        <v>0.55220000000000002</v>
      </c>
      <c r="BH335">
        <v>0.22420000000000001</v>
      </c>
      <c r="BI335">
        <v>0.1552</v>
      </c>
      <c r="BJ335">
        <v>5.1799999999999999E-2</v>
      </c>
      <c r="BK335">
        <v>1.66E-2</v>
      </c>
    </row>
    <row r="336" spans="1:63" x14ac:dyDescent="0.25">
      <c r="A336" t="s">
        <v>337</v>
      </c>
      <c r="B336">
        <v>44396</v>
      </c>
      <c r="C336">
        <v>30</v>
      </c>
      <c r="D336">
        <v>174.57</v>
      </c>
      <c r="E336" s="1">
        <v>5237.0200000000004</v>
      </c>
      <c r="F336" s="1">
        <v>5092.6899999999996</v>
      </c>
      <c r="G336">
        <v>2.9399999999999999E-2</v>
      </c>
      <c r="H336">
        <v>1.1000000000000001E-3</v>
      </c>
      <c r="I336">
        <v>7.9399999999999998E-2</v>
      </c>
      <c r="J336">
        <v>1.2999999999999999E-3</v>
      </c>
      <c r="K336">
        <v>3.7499999999999999E-2</v>
      </c>
      <c r="L336">
        <v>0.80310000000000004</v>
      </c>
      <c r="M336">
        <v>4.82E-2</v>
      </c>
      <c r="N336">
        <v>0.4032</v>
      </c>
      <c r="O336">
        <v>1.9300000000000001E-2</v>
      </c>
      <c r="P336">
        <v>0.1706</v>
      </c>
      <c r="Q336" s="1">
        <v>64151.360000000001</v>
      </c>
      <c r="R336">
        <v>0.1757</v>
      </c>
      <c r="S336">
        <v>0.15140000000000001</v>
      </c>
      <c r="T336">
        <v>0.67300000000000004</v>
      </c>
      <c r="U336">
        <v>23.5</v>
      </c>
      <c r="V336" s="1">
        <v>96376.38</v>
      </c>
      <c r="W336">
        <v>218.71</v>
      </c>
      <c r="X336" s="1">
        <v>167427.74</v>
      </c>
      <c r="Y336">
        <v>0.6482</v>
      </c>
      <c r="Z336">
        <v>0.318</v>
      </c>
      <c r="AA336">
        <v>3.3799999999999997E-2</v>
      </c>
      <c r="AB336">
        <v>0.3518</v>
      </c>
      <c r="AC336">
        <v>167.43</v>
      </c>
      <c r="AD336" s="1">
        <v>6753.91</v>
      </c>
      <c r="AE336">
        <v>804.24</v>
      </c>
      <c r="AF336" s="1">
        <v>162747.94</v>
      </c>
      <c r="AG336">
        <v>382</v>
      </c>
      <c r="AH336" s="1">
        <v>37986</v>
      </c>
      <c r="AI336" s="1">
        <v>62171</v>
      </c>
      <c r="AJ336">
        <v>53.75</v>
      </c>
      <c r="AK336">
        <v>39.200000000000003</v>
      </c>
      <c r="AL336">
        <v>41.24</v>
      </c>
      <c r="AM336">
        <v>4.22</v>
      </c>
      <c r="AN336">
        <v>0</v>
      </c>
      <c r="AO336">
        <v>0.74480000000000002</v>
      </c>
      <c r="AP336" s="1">
        <v>1155.0899999999999</v>
      </c>
      <c r="AQ336" s="1">
        <v>1919.23</v>
      </c>
      <c r="AR336" s="1">
        <v>7019.62</v>
      </c>
      <c r="AS336">
        <v>902.32</v>
      </c>
      <c r="AT336">
        <v>412.98</v>
      </c>
      <c r="AU336" s="1">
        <v>11409.23</v>
      </c>
      <c r="AV336" s="1">
        <v>4168.37</v>
      </c>
      <c r="AW336">
        <v>0.3281</v>
      </c>
      <c r="AX336" s="1">
        <v>5825.16</v>
      </c>
      <c r="AY336">
        <v>0.45850000000000002</v>
      </c>
      <c r="AZ336" s="1">
        <v>1674.01</v>
      </c>
      <c r="BA336">
        <v>0.1318</v>
      </c>
      <c r="BB336" s="1">
        <v>1037.8699999999999</v>
      </c>
      <c r="BC336">
        <v>8.1699999999999995E-2</v>
      </c>
      <c r="BD336" s="1">
        <v>12705.41</v>
      </c>
      <c r="BE336" s="1">
        <v>2797.61</v>
      </c>
      <c r="BF336">
        <v>0.56559999999999999</v>
      </c>
      <c r="BG336">
        <v>0.627</v>
      </c>
      <c r="BH336">
        <v>0.21890000000000001</v>
      </c>
      <c r="BI336">
        <v>0.1198</v>
      </c>
      <c r="BJ336">
        <v>2.3199999999999998E-2</v>
      </c>
      <c r="BK336">
        <v>1.0999999999999999E-2</v>
      </c>
    </row>
    <row r="337" spans="1:63" x14ac:dyDescent="0.25">
      <c r="A337" t="s">
        <v>338</v>
      </c>
      <c r="B337">
        <v>44404</v>
      </c>
      <c r="C337">
        <v>26</v>
      </c>
      <c r="D337">
        <v>287.17</v>
      </c>
      <c r="E337" s="1">
        <v>7466.32</v>
      </c>
      <c r="F337" s="1">
        <v>5911.75</v>
      </c>
      <c r="G337">
        <v>2E-3</v>
      </c>
      <c r="H337">
        <v>2.9999999999999997E-4</v>
      </c>
      <c r="I337">
        <v>0.18790000000000001</v>
      </c>
      <c r="J337">
        <v>1.5E-3</v>
      </c>
      <c r="K337">
        <v>0.13519999999999999</v>
      </c>
      <c r="L337">
        <v>0.55079999999999996</v>
      </c>
      <c r="M337">
        <v>0.12230000000000001</v>
      </c>
      <c r="N337">
        <v>0.97409999999999997</v>
      </c>
      <c r="O337">
        <v>6.0199999999999997E-2</v>
      </c>
      <c r="P337">
        <v>0.1865</v>
      </c>
      <c r="Q337" s="1">
        <v>58377.52</v>
      </c>
      <c r="R337">
        <v>0.36930000000000002</v>
      </c>
      <c r="S337">
        <v>0.1103</v>
      </c>
      <c r="T337">
        <v>0.52039999999999997</v>
      </c>
      <c r="U337">
        <v>29</v>
      </c>
      <c r="V337" s="1">
        <v>96105.21</v>
      </c>
      <c r="W337">
        <v>245.33</v>
      </c>
      <c r="X337" s="1">
        <v>94544.44</v>
      </c>
      <c r="Y337">
        <v>0.61360000000000003</v>
      </c>
      <c r="Z337">
        <v>0.29289999999999999</v>
      </c>
      <c r="AA337">
        <v>9.35E-2</v>
      </c>
      <c r="AB337">
        <v>0.38640000000000002</v>
      </c>
      <c r="AC337">
        <v>94.54</v>
      </c>
      <c r="AD337" s="1">
        <v>4132.1899999999996</v>
      </c>
      <c r="AE337">
        <v>518.16999999999996</v>
      </c>
      <c r="AF337" s="1">
        <v>88655.26</v>
      </c>
      <c r="AG337">
        <v>72</v>
      </c>
      <c r="AH337" s="1">
        <v>28055</v>
      </c>
      <c r="AI337" s="1">
        <v>42310</v>
      </c>
      <c r="AJ337">
        <v>44.61</v>
      </c>
      <c r="AK337">
        <v>43.32</v>
      </c>
      <c r="AL337">
        <v>44.24</v>
      </c>
      <c r="AM337">
        <v>4.92</v>
      </c>
      <c r="AN337">
        <v>0</v>
      </c>
      <c r="AO337">
        <v>1.1457999999999999</v>
      </c>
      <c r="AP337" s="1">
        <v>1343.38</v>
      </c>
      <c r="AQ337" s="1">
        <v>2517.23</v>
      </c>
      <c r="AR337" s="1">
        <v>6303.48</v>
      </c>
      <c r="AS337">
        <v>870.1</v>
      </c>
      <c r="AT337">
        <v>475.51</v>
      </c>
      <c r="AU337" s="1">
        <v>11509.69</v>
      </c>
      <c r="AV337" s="1">
        <v>8110.16</v>
      </c>
      <c r="AW337">
        <v>0.53669999999999995</v>
      </c>
      <c r="AX337" s="1">
        <v>4589.28</v>
      </c>
      <c r="AY337">
        <v>0.30370000000000003</v>
      </c>
      <c r="AZ337">
        <v>564.20000000000005</v>
      </c>
      <c r="BA337">
        <v>3.73E-2</v>
      </c>
      <c r="BB337" s="1">
        <v>1846.79</v>
      </c>
      <c r="BC337">
        <v>0.1222</v>
      </c>
      <c r="BD337" s="1">
        <v>15110.44</v>
      </c>
      <c r="BE337" s="1">
        <v>4161.47</v>
      </c>
      <c r="BF337">
        <v>1.8351</v>
      </c>
      <c r="BG337">
        <v>0.40789999999999998</v>
      </c>
      <c r="BH337">
        <v>0.13139999999999999</v>
      </c>
      <c r="BI337">
        <v>0.43309999999999998</v>
      </c>
      <c r="BJ337">
        <v>1.95E-2</v>
      </c>
      <c r="BK337">
        <v>8.0999999999999996E-3</v>
      </c>
    </row>
    <row r="338" spans="1:63" x14ac:dyDescent="0.25">
      <c r="A338" t="s">
        <v>339</v>
      </c>
      <c r="B338">
        <v>48173</v>
      </c>
      <c r="C338">
        <v>63</v>
      </c>
      <c r="D338">
        <v>41.93</v>
      </c>
      <c r="E338" s="1">
        <v>2641.81</v>
      </c>
      <c r="F338" s="1">
        <v>2889.59</v>
      </c>
      <c r="G338">
        <v>5.4000000000000003E-3</v>
      </c>
      <c r="H338">
        <v>1.4E-3</v>
      </c>
      <c r="I338">
        <v>2.7900000000000001E-2</v>
      </c>
      <c r="J338">
        <v>3.3999999999999998E-3</v>
      </c>
      <c r="K338">
        <v>5.0299999999999997E-2</v>
      </c>
      <c r="L338">
        <v>0.87680000000000002</v>
      </c>
      <c r="M338">
        <v>3.4799999999999998E-2</v>
      </c>
      <c r="N338">
        <v>0.35420000000000001</v>
      </c>
      <c r="O338">
        <v>2.9999999999999997E-4</v>
      </c>
      <c r="P338">
        <v>0.1366</v>
      </c>
      <c r="Q338" s="1">
        <v>62969.63</v>
      </c>
      <c r="R338">
        <v>0.26939999999999997</v>
      </c>
      <c r="S338">
        <v>0.14510000000000001</v>
      </c>
      <c r="T338">
        <v>0.58550000000000002</v>
      </c>
      <c r="U338">
        <v>14.18</v>
      </c>
      <c r="V338" s="1">
        <v>82743.02</v>
      </c>
      <c r="W338">
        <v>179.76</v>
      </c>
      <c r="X338" s="1">
        <v>206083.26</v>
      </c>
      <c r="Y338">
        <v>0.80449999999999999</v>
      </c>
      <c r="Z338">
        <v>0.1159</v>
      </c>
      <c r="AA338">
        <v>7.9600000000000004E-2</v>
      </c>
      <c r="AB338">
        <v>0.19550000000000001</v>
      </c>
      <c r="AC338">
        <v>206.08</v>
      </c>
      <c r="AD338" s="1">
        <v>7378.55</v>
      </c>
      <c r="AE338">
        <v>902.27</v>
      </c>
      <c r="AF338" s="1">
        <v>155337.79999999999</v>
      </c>
      <c r="AG338">
        <v>341</v>
      </c>
      <c r="AH338" s="1">
        <v>37216</v>
      </c>
      <c r="AI338" s="1">
        <v>57685</v>
      </c>
      <c r="AJ338">
        <v>53.49</v>
      </c>
      <c r="AK338">
        <v>34.369999999999997</v>
      </c>
      <c r="AL338">
        <v>33.64</v>
      </c>
      <c r="AM338">
        <v>0</v>
      </c>
      <c r="AN338">
        <v>0</v>
      </c>
      <c r="AO338">
        <v>1.0426</v>
      </c>
      <c r="AP338" s="1">
        <v>1208.3</v>
      </c>
      <c r="AQ338" s="1">
        <v>2123.6999999999998</v>
      </c>
      <c r="AR338" s="1">
        <v>6249.1</v>
      </c>
      <c r="AS338">
        <v>615.88</v>
      </c>
      <c r="AT338">
        <v>359.33</v>
      </c>
      <c r="AU338" s="1">
        <v>10556.3</v>
      </c>
      <c r="AV338" s="1">
        <v>4656.1400000000003</v>
      </c>
      <c r="AW338">
        <v>0.3579</v>
      </c>
      <c r="AX338" s="1">
        <v>5578.72</v>
      </c>
      <c r="AY338">
        <v>0.42880000000000001</v>
      </c>
      <c r="AZ338" s="1">
        <v>2202.5100000000002</v>
      </c>
      <c r="BA338">
        <v>0.16930000000000001</v>
      </c>
      <c r="BB338">
        <v>571.65</v>
      </c>
      <c r="BC338">
        <v>4.3900000000000002E-2</v>
      </c>
      <c r="BD338" s="1">
        <v>13009.01</v>
      </c>
      <c r="BE338" s="1">
        <v>4803.8500000000004</v>
      </c>
      <c r="BF338">
        <v>0.95469999999999999</v>
      </c>
      <c r="BG338">
        <v>0.56289999999999996</v>
      </c>
      <c r="BH338">
        <v>0.21659999999999999</v>
      </c>
      <c r="BI338">
        <v>0.16689999999999999</v>
      </c>
      <c r="BJ338">
        <v>3.27E-2</v>
      </c>
      <c r="BK338">
        <v>2.0899999999999998E-2</v>
      </c>
    </row>
    <row r="339" spans="1:63" x14ac:dyDescent="0.25">
      <c r="A339" t="s">
        <v>340</v>
      </c>
      <c r="B339">
        <v>45500</v>
      </c>
      <c r="C339">
        <v>31</v>
      </c>
      <c r="D339">
        <v>208.54</v>
      </c>
      <c r="E339" s="1">
        <v>6464.85</v>
      </c>
      <c r="F339" s="1">
        <v>6344.58</v>
      </c>
      <c r="G339">
        <v>1.5800000000000002E-2</v>
      </c>
      <c r="H339">
        <v>1.5E-3</v>
      </c>
      <c r="I339">
        <v>1.89E-2</v>
      </c>
      <c r="J339">
        <v>2.9999999999999997E-4</v>
      </c>
      <c r="K339">
        <v>2.86E-2</v>
      </c>
      <c r="L339">
        <v>0.89649999999999996</v>
      </c>
      <c r="M339">
        <v>3.8300000000000001E-2</v>
      </c>
      <c r="N339">
        <v>0.18690000000000001</v>
      </c>
      <c r="O339">
        <v>5.7999999999999996E-3</v>
      </c>
      <c r="P339">
        <v>0.115</v>
      </c>
      <c r="Q339" s="1">
        <v>69328.36</v>
      </c>
      <c r="R339">
        <v>0.17199999999999999</v>
      </c>
      <c r="S339">
        <v>0.23280000000000001</v>
      </c>
      <c r="T339">
        <v>0.59519999999999995</v>
      </c>
      <c r="U339">
        <v>32</v>
      </c>
      <c r="V339" s="1">
        <v>95027.66</v>
      </c>
      <c r="W339">
        <v>196.03</v>
      </c>
      <c r="X339" s="1">
        <v>166013.03</v>
      </c>
      <c r="Y339">
        <v>0.8145</v>
      </c>
      <c r="Z339">
        <v>0.15160000000000001</v>
      </c>
      <c r="AA339">
        <v>3.39E-2</v>
      </c>
      <c r="AB339">
        <v>0.1855</v>
      </c>
      <c r="AC339">
        <v>166.01</v>
      </c>
      <c r="AD339" s="1">
        <v>6867.81</v>
      </c>
      <c r="AE339">
        <v>798.08</v>
      </c>
      <c r="AF339" s="1">
        <v>157184.29</v>
      </c>
      <c r="AG339">
        <v>355</v>
      </c>
      <c r="AH339" s="1">
        <v>44537</v>
      </c>
      <c r="AI339" s="1">
        <v>79355</v>
      </c>
      <c r="AJ339">
        <v>77.2</v>
      </c>
      <c r="AK339">
        <v>37.700000000000003</v>
      </c>
      <c r="AL339">
        <v>53.1</v>
      </c>
      <c r="AM339">
        <v>3.8</v>
      </c>
      <c r="AN339">
        <v>0</v>
      </c>
      <c r="AO339">
        <v>0.69169999999999998</v>
      </c>
      <c r="AP339" s="1">
        <v>1277.83</v>
      </c>
      <c r="AQ339" s="1">
        <v>2177.54</v>
      </c>
      <c r="AR339" s="1">
        <v>6742</v>
      </c>
      <c r="AS339">
        <v>519.82000000000005</v>
      </c>
      <c r="AT339">
        <v>219.48</v>
      </c>
      <c r="AU339" s="1">
        <v>10936.66</v>
      </c>
      <c r="AV339" s="1">
        <v>4726.47</v>
      </c>
      <c r="AW339">
        <v>0.36509999999999998</v>
      </c>
      <c r="AX339" s="1">
        <v>5889.93</v>
      </c>
      <c r="AY339">
        <v>0.45500000000000002</v>
      </c>
      <c r="AZ339" s="1">
        <v>1678.19</v>
      </c>
      <c r="BA339">
        <v>0.12959999999999999</v>
      </c>
      <c r="BB339">
        <v>649.98</v>
      </c>
      <c r="BC339">
        <v>5.0200000000000002E-2</v>
      </c>
      <c r="BD339" s="1">
        <v>12944.58</v>
      </c>
      <c r="BE339" s="1">
        <v>3705.95</v>
      </c>
      <c r="BF339">
        <v>0.57489999999999997</v>
      </c>
      <c r="BG339">
        <v>0.54359999999999997</v>
      </c>
      <c r="BH339">
        <v>0.19850000000000001</v>
      </c>
      <c r="BI339">
        <v>0.2069</v>
      </c>
      <c r="BJ339">
        <v>3.8199999999999998E-2</v>
      </c>
      <c r="BK339">
        <v>1.2800000000000001E-2</v>
      </c>
    </row>
    <row r="340" spans="1:63" x14ac:dyDescent="0.25">
      <c r="A340" t="s">
        <v>341</v>
      </c>
      <c r="B340">
        <v>50633</v>
      </c>
      <c r="C340">
        <v>54</v>
      </c>
      <c r="D340">
        <v>9.4600000000000009</v>
      </c>
      <c r="E340">
        <v>510.79</v>
      </c>
      <c r="F340">
        <v>504.1</v>
      </c>
      <c r="G340">
        <v>2E-3</v>
      </c>
      <c r="H340">
        <v>0</v>
      </c>
      <c r="I340">
        <v>2E-3</v>
      </c>
      <c r="J340">
        <v>0</v>
      </c>
      <c r="K340">
        <v>5.1999999999999998E-2</v>
      </c>
      <c r="L340">
        <v>0.9274</v>
      </c>
      <c r="M340">
        <v>1.66E-2</v>
      </c>
      <c r="N340">
        <v>0.4199</v>
      </c>
      <c r="O340">
        <v>0</v>
      </c>
      <c r="P340">
        <v>0.18629999999999999</v>
      </c>
      <c r="Q340" s="1">
        <v>55223.28</v>
      </c>
      <c r="R340">
        <v>0.31909999999999999</v>
      </c>
      <c r="S340">
        <v>0.21279999999999999</v>
      </c>
      <c r="T340">
        <v>0.46810000000000002</v>
      </c>
      <c r="U340">
        <v>8</v>
      </c>
      <c r="V340" s="1">
        <v>63400.5</v>
      </c>
      <c r="W340">
        <v>61.34</v>
      </c>
      <c r="X340" s="1">
        <v>149406.04</v>
      </c>
      <c r="Y340">
        <v>0.83830000000000005</v>
      </c>
      <c r="Z340">
        <v>0.1208</v>
      </c>
      <c r="AA340">
        <v>4.1000000000000002E-2</v>
      </c>
      <c r="AB340">
        <v>0.16170000000000001</v>
      </c>
      <c r="AC340">
        <v>149.41</v>
      </c>
      <c r="AD340" s="1">
        <v>4272.8900000000003</v>
      </c>
      <c r="AE340">
        <v>564.16</v>
      </c>
      <c r="AF340" s="1">
        <v>140658.95000000001</v>
      </c>
      <c r="AG340">
        <v>263</v>
      </c>
      <c r="AH340" s="1">
        <v>30810</v>
      </c>
      <c r="AI340" s="1">
        <v>44589</v>
      </c>
      <c r="AJ340">
        <v>52.7</v>
      </c>
      <c r="AK340">
        <v>26.84</v>
      </c>
      <c r="AL340">
        <v>32.64</v>
      </c>
      <c r="AM340">
        <v>4</v>
      </c>
      <c r="AN340" s="1">
        <v>1396.02</v>
      </c>
      <c r="AO340">
        <v>1.7155</v>
      </c>
      <c r="AP340" s="1">
        <v>2333.6</v>
      </c>
      <c r="AQ340" s="1">
        <v>2773.59</v>
      </c>
      <c r="AR340" s="1">
        <v>7355.85</v>
      </c>
      <c r="AS340">
        <v>761.37</v>
      </c>
      <c r="AT340">
        <v>283.23</v>
      </c>
      <c r="AU340" s="1">
        <v>13507.68</v>
      </c>
      <c r="AV340" s="1">
        <v>8878.15</v>
      </c>
      <c r="AW340">
        <v>0.52329999999999999</v>
      </c>
      <c r="AX340" s="1">
        <v>5161.05</v>
      </c>
      <c r="AY340">
        <v>0.30420000000000003</v>
      </c>
      <c r="AZ340" s="1">
        <v>2029.52</v>
      </c>
      <c r="BA340">
        <v>0.1196</v>
      </c>
      <c r="BB340">
        <v>896.51</v>
      </c>
      <c r="BC340">
        <v>5.28E-2</v>
      </c>
      <c r="BD340" s="1">
        <v>16965.23</v>
      </c>
      <c r="BE340" s="1">
        <v>7560.57</v>
      </c>
      <c r="BF340">
        <v>2.8637000000000001</v>
      </c>
      <c r="BG340">
        <v>0.47970000000000002</v>
      </c>
      <c r="BH340">
        <v>0.2303</v>
      </c>
      <c r="BI340">
        <v>0.2238</v>
      </c>
      <c r="BJ340">
        <v>4.4400000000000002E-2</v>
      </c>
      <c r="BK340">
        <v>2.18E-2</v>
      </c>
    </row>
    <row r="341" spans="1:63" x14ac:dyDescent="0.25">
      <c r="A341" t="s">
        <v>342</v>
      </c>
      <c r="B341">
        <v>49361</v>
      </c>
      <c r="C341">
        <v>46</v>
      </c>
      <c r="D341">
        <v>8.86</v>
      </c>
      <c r="E341">
        <v>407.45</v>
      </c>
      <c r="F341">
        <v>478.88</v>
      </c>
      <c r="G341">
        <v>0</v>
      </c>
      <c r="H341">
        <v>0</v>
      </c>
      <c r="I341">
        <v>2.0999999999999999E-3</v>
      </c>
      <c r="J341">
        <v>0</v>
      </c>
      <c r="K341">
        <v>1.8599999999999998E-2</v>
      </c>
      <c r="L341">
        <v>0.97719999999999996</v>
      </c>
      <c r="M341">
        <v>2.0999999999999999E-3</v>
      </c>
      <c r="N341">
        <v>6.8900000000000003E-2</v>
      </c>
      <c r="O341">
        <v>0</v>
      </c>
      <c r="P341">
        <v>0.1158</v>
      </c>
      <c r="Q341" s="1">
        <v>54360.38</v>
      </c>
      <c r="R341">
        <v>0.4118</v>
      </c>
      <c r="S341">
        <v>0.23530000000000001</v>
      </c>
      <c r="T341">
        <v>0.35289999999999999</v>
      </c>
      <c r="U341">
        <v>3</v>
      </c>
      <c r="V341" s="1">
        <v>43011</v>
      </c>
      <c r="W341">
        <v>135.47</v>
      </c>
      <c r="X341" s="1">
        <v>158525</v>
      </c>
      <c r="Y341">
        <v>0.94840000000000002</v>
      </c>
      <c r="Z341">
        <v>1.6799999999999999E-2</v>
      </c>
      <c r="AA341">
        <v>3.4799999999999998E-2</v>
      </c>
      <c r="AB341">
        <v>5.16E-2</v>
      </c>
      <c r="AC341">
        <v>158.52000000000001</v>
      </c>
      <c r="AD341" s="1">
        <v>3362.71</v>
      </c>
      <c r="AE341">
        <v>381.18</v>
      </c>
      <c r="AF341" s="1">
        <v>134372.15</v>
      </c>
      <c r="AG341">
        <v>236</v>
      </c>
      <c r="AH341" s="1">
        <v>39112</v>
      </c>
      <c r="AI341" s="1">
        <v>53998</v>
      </c>
      <c r="AJ341">
        <v>31</v>
      </c>
      <c r="AK341">
        <v>20.78</v>
      </c>
      <c r="AL341">
        <v>25.53</v>
      </c>
      <c r="AM341">
        <v>4.6500000000000004</v>
      </c>
      <c r="AN341" s="1">
        <v>1710.49</v>
      </c>
      <c r="AO341">
        <v>1.5327</v>
      </c>
      <c r="AP341" s="1">
        <v>1057.7</v>
      </c>
      <c r="AQ341" s="1">
        <v>3330.08</v>
      </c>
      <c r="AR341" s="1">
        <v>6859.39</v>
      </c>
      <c r="AS341">
        <v>407.56</v>
      </c>
      <c r="AT341">
        <v>386.9</v>
      </c>
      <c r="AU341" s="1">
        <v>12041.73</v>
      </c>
      <c r="AV341" s="1">
        <v>7006.99</v>
      </c>
      <c r="AW341">
        <v>0.501</v>
      </c>
      <c r="AX341" s="1">
        <v>4074.3</v>
      </c>
      <c r="AY341">
        <v>0.2913</v>
      </c>
      <c r="AZ341" s="1">
        <v>2458.84</v>
      </c>
      <c r="BA341">
        <v>0.17580000000000001</v>
      </c>
      <c r="BB341">
        <v>447.09</v>
      </c>
      <c r="BC341">
        <v>3.2000000000000001E-2</v>
      </c>
      <c r="BD341" s="1">
        <v>13987.22</v>
      </c>
      <c r="BE341" s="1">
        <v>8476.16</v>
      </c>
      <c r="BF341">
        <v>3.0405000000000002</v>
      </c>
      <c r="BG341">
        <v>0.51670000000000005</v>
      </c>
      <c r="BH341">
        <v>0.24210000000000001</v>
      </c>
      <c r="BI341">
        <v>0.14249999999999999</v>
      </c>
      <c r="BJ341">
        <v>4.3700000000000003E-2</v>
      </c>
      <c r="BK341">
        <v>5.4899999999999997E-2</v>
      </c>
    </row>
    <row r="342" spans="1:63" x14ac:dyDescent="0.25">
      <c r="A342" t="s">
        <v>343</v>
      </c>
      <c r="B342">
        <v>45518</v>
      </c>
      <c r="C342">
        <v>46</v>
      </c>
      <c r="D342">
        <v>30.95</v>
      </c>
      <c r="E342" s="1">
        <v>1423.75</v>
      </c>
      <c r="F342" s="1">
        <v>1372.86</v>
      </c>
      <c r="G342">
        <v>2.2000000000000001E-3</v>
      </c>
      <c r="H342">
        <v>6.9999999999999999E-4</v>
      </c>
      <c r="I342">
        <v>5.5999999999999999E-3</v>
      </c>
      <c r="J342">
        <v>2.0999999999999999E-3</v>
      </c>
      <c r="K342">
        <v>1.8200000000000001E-2</v>
      </c>
      <c r="L342">
        <v>0.94189999999999996</v>
      </c>
      <c r="M342">
        <v>2.93E-2</v>
      </c>
      <c r="N342">
        <v>0.38179999999999997</v>
      </c>
      <c r="O342">
        <v>0</v>
      </c>
      <c r="P342">
        <v>0.12570000000000001</v>
      </c>
      <c r="Q342" s="1">
        <v>60039.08</v>
      </c>
      <c r="R342">
        <v>0.2626</v>
      </c>
      <c r="S342">
        <v>9.0899999999999995E-2</v>
      </c>
      <c r="T342">
        <v>0.64649999999999996</v>
      </c>
      <c r="U342">
        <v>11.9</v>
      </c>
      <c r="V342" s="1">
        <v>78924.639999999999</v>
      </c>
      <c r="W342">
        <v>111.87</v>
      </c>
      <c r="X342" s="1">
        <v>134398.43</v>
      </c>
      <c r="Y342">
        <v>0.88270000000000004</v>
      </c>
      <c r="Z342">
        <v>6.1100000000000002E-2</v>
      </c>
      <c r="AA342">
        <v>5.62E-2</v>
      </c>
      <c r="AB342">
        <v>0.1173</v>
      </c>
      <c r="AC342">
        <v>134.4</v>
      </c>
      <c r="AD342" s="1">
        <v>4525.1000000000004</v>
      </c>
      <c r="AE342">
        <v>586.32000000000005</v>
      </c>
      <c r="AF342" s="1">
        <v>135768.88</v>
      </c>
      <c r="AG342">
        <v>243</v>
      </c>
      <c r="AH342" s="1">
        <v>34477</v>
      </c>
      <c r="AI342" s="1">
        <v>52552</v>
      </c>
      <c r="AJ342">
        <v>65.48</v>
      </c>
      <c r="AK342">
        <v>31.15</v>
      </c>
      <c r="AL342">
        <v>40.85</v>
      </c>
      <c r="AM342">
        <v>3.6</v>
      </c>
      <c r="AN342">
        <v>112.01</v>
      </c>
      <c r="AO342">
        <v>1.0156000000000001</v>
      </c>
      <c r="AP342" s="1">
        <v>1600.19</v>
      </c>
      <c r="AQ342" s="1">
        <v>1555.57</v>
      </c>
      <c r="AR342" s="1">
        <v>5675.27</v>
      </c>
      <c r="AS342">
        <v>799</v>
      </c>
      <c r="AT342">
        <v>980.1</v>
      </c>
      <c r="AU342" s="1">
        <v>10610.13</v>
      </c>
      <c r="AV342" s="1">
        <v>5398.29</v>
      </c>
      <c r="AW342">
        <v>0.45469999999999999</v>
      </c>
      <c r="AX342" s="1">
        <v>3898.23</v>
      </c>
      <c r="AY342">
        <v>0.32840000000000003</v>
      </c>
      <c r="AZ342" s="1">
        <v>1516.96</v>
      </c>
      <c r="BA342">
        <v>0.1278</v>
      </c>
      <c r="BB342" s="1">
        <v>1058.42</v>
      </c>
      <c r="BC342">
        <v>8.9200000000000002E-2</v>
      </c>
      <c r="BD342" s="1">
        <v>11871.89</v>
      </c>
      <c r="BE342" s="1">
        <v>4397.33</v>
      </c>
      <c r="BF342">
        <v>1.3080000000000001</v>
      </c>
      <c r="BG342">
        <v>0.56279999999999997</v>
      </c>
      <c r="BH342">
        <v>0.2215</v>
      </c>
      <c r="BI342">
        <v>0.1706</v>
      </c>
      <c r="BJ342">
        <v>3.4599999999999999E-2</v>
      </c>
      <c r="BK342">
        <v>1.0500000000000001E-2</v>
      </c>
    </row>
    <row r="343" spans="1:63" x14ac:dyDescent="0.25">
      <c r="A343" t="s">
        <v>344</v>
      </c>
      <c r="B343">
        <v>49890</v>
      </c>
      <c r="C343">
        <v>81</v>
      </c>
      <c r="D343">
        <v>23.2</v>
      </c>
      <c r="E343" s="1">
        <v>1879.47</v>
      </c>
      <c r="F343" s="1">
        <v>1829.6</v>
      </c>
      <c r="G343">
        <v>1.6000000000000001E-3</v>
      </c>
      <c r="H343">
        <v>0</v>
      </c>
      <c r="I343">
        <v>1.01E-2</v>
      </c>
      <c r="J343">
        <v>1E-3</v>
      </c>
      <c r="K343">
        <v>1.15E-2</v>
      </c>
      <c r="L343">
        <v>0.95009999999999994</v>
      </c>
      <c r="M343">
        <v>2.5700000000000001E-2</v>
      </c>
      <c r="N343">
        <v>0.46779999999999999</v>
      </c>
      <c r="O343">
        <v>0</v>
      </c>
      <c r="P343">
        <v>0.15529999999999999</v>
      </c>
      <c r="Q343" s="1">
        <v>57694.42</v>
      </c>
      <c r="R343">
        <v>0.21820000000000001</v>
      </c>
      <c r="S343">
        <v>0.21820000000000001</v>
      </c>
      <c r="T343">
        <v>0.56359999999999999</v>
      </c>
      <c r="U343">
        <v>9.51</v>
      </c>
      <c r="V343" s="1">
        <v>82498.63</v>
      </c>
      <c r="W343">
        <v>188.18</v>
      </c>
      <c r="X343" s="1">
        <v>125448.69</v>
      </c>
      <c r="Y343">
        <v>0.76039999999999996</v>
      </c>
      <c r="Z343">
        <v>0.1454</v>
      </c>
      <c r="AA343">
        <v>9.4100000000000003E-2</v>
      </c>
      <c r="AB343">
        <v>0.23960000000000001</v>
      </c>
      <c r="AC343">
        <v>125.45</v>
      </c>
      <c r="AD343" s="1">
        <v>3760.2</v>
      </c>
      <c r="AE343">
        <v>451.07</v>
      </c>
      <c r="AF343" s="1">
        <v>115681.04</v>
      </c>
      <c r="AG343">
        <v>152</v>
      </c>
      <c r="AH343" s="1">
        <v>30699</v>
      </c>
      <c r="AI343" s="1">
        <v>46707</v>
      </c>
      <c r="AJ343">
        <v>40.9</v>
      </c>
      <c r="AK343">
        <v>28.7</v>
      </c>
      <c r="AL343">
        <v>29.56</v>
      </c>
      <c r="AM343">
        <v>4.3</v>
      </c>
      <c r="AN343">
        <v>0</v>
      </c>
      <c r="AO343">
        <v>0.95589999999999997</v>
      </c>
      <c r="AP343" s="1">
        <v>1448.34</v>
      </c>
      <c r="AQ343" s="1">
        <v>1782.42</v>
      </c>
      <c r="AR343" s="1">
        <v>5892.78</v>
      </c>
      <c r="AS343">
        <v>461.02</v>
      </c>
      <c r="AT343">
        <v>113.71</v>
      </c>
      <c r="AU343" s="1">
        <v>9698.26</v>
      </c>
      <c r="AV343" s="1">
        <v>6632.08</v>
      </c>
      <c r="AW343">
        <v>0.55100000000000005</v>
      </c>
      <c r="AX343" s="1">
        <v>3193.16</v>
      </c>
      <c r="AY343">
        <v>0.26529999999999998</v>
      </c>
      <c r="AZ343" s="1">
        <v>1377.17</v>
      </c>
      <c r="BA343">
        <v>0.1144</v>
      </c>
      <c r="BB343">
        <v>833.52</v>
      </c>
      <c r="BC343">
        <v>6.93E-2</v>
      </c>
      <c r="BD343" s="1">
        <v>12035.94</v>
      </c>
      <c r="BE343" s="1">
        <v>6217.98</v>
      </c>
      <c r="BF343">
        <v>2.4944000000000002</v>
      </c>
      <c r="BG343">
        <v>0.49619999999999997</v>
      </c>
      <c r="BH343">
        <v>0.2099</v>
      </c>
      <c r="BI343">
        <v>0.2349</v>
      </c>
      <c r="BJ343">
        <v>3.2300000000000002E-2</v>
      </c>
      <c r="BK343">
        <v>2.6700000000000002E-2</v>
      </c>
    </row>
    <row r="344" spans="1:63" x14ac:dyDescent="0.25">
      <c r="A344" t="s">
        <v>345</v>
      </c>
      <c r="B344">
        <v>49627</v>
      </c>
      <c r="C344">
        <v>80</v>
      </c>
      <c r="D344">
        <v>16.63</v>
      </c>
      <c r="E344" s="1">
        <v>1330.08</v>
      </c>
      <c r="F344" s="1">
        <v>1327.79</v>
      </c>
      <c r="G344">
        <v>8.0000000000000004E-4</v>
      </c>
      <c r="H344">
        <v>0</v>
      </c>
      <c r="I344">
        <v>8.5000000000000006E-3</v>
      </c>
      <c r="J344">
        <v>2.9999999999999997E-4</v>
      </c>
      <c r="K344">
        <v>1.8E-3</v>
      </c>
      <c r="L344">
        <v>0.97960000000000003</v>
      </c>
      <c r="M344">
        <v>8.9999999999999993E-3</v>
      </c>
      <c r="N344">
        <v>0.45250000000000001</v>
      </c>
      <c r="O344">
        <v>0</v>
      </c>
      <c r="P344">
        <v>0.16539999999999999</v>
      </c>
      <c r="Q344" s="1">
        <v>59918.17</v>
      </c>
      <c r="R344">
        <v>0.1053</v>
      </c>
      <c r="S344">
        <v>0.16839999999999999</v>
      </c>
      <c r="T344">
        <v>0.72629999999999995</v>
      </c>
      <c r="U344">
        <v>6.2</v>
      </c>
      <c r="V344" s="1">
        <v>86388.39</v>
      </c>
      <c r="W344">
        <v>205.9</v>
      </c>
      <c r="X344" s="1">
        <v>85967.99</v>
      </c>
      <c r="Y344">
        <v>0.88229999999999997</v>
      </c>
      <c r="Z344">
        <v>3.9199999999999999E-2</v>
      </c>
      <c r="AA344">
        <v>7.8600000000000003E-2</v>
      </c>
      <c r="AB344">
        <v>0.1177</v>
      </c>
      <c r="AC344">
        <v>85.97</v>
      </c>
      <c r="AD344" s="1">
        <v>1945.95</v>
      </c>
      <c r="AE344">
        <v>261.79000000000002</v>
      </c>
      <c r="AF344" s="1">
        <v>83356.37</v>
      </c>
      <c r="AG344">
        <v>64</v>
      </c>
      <c r="AH344" s="1">
        <v>33676</v>
      </c>
      <c r="AI344" s="1">
        <v>51213</v>
      </c>
      <c r="AJ344">
        <v>29.58</v>
      </c>
      <c r="AK344">
        <v>22.04</v>
      </c>
      <c r="AL344">
        <v>22.22</v>
      </c>
      <c r="AM344">
        <v>5.1100000000000003</v>
      </c>
      <c r="AN344">
        <v>0</v>
      </c>
      <c r="AO344">
        <v>0.65629999999999999</v>
      </c>
      <c r="AP344" s="1">
        <v>1295.25</v>
      </c>
      <c r="AQ344" s="1">
        <v>2260.19</v>
      </c>
      <c r="AR344" s="1">
        <v>6496.1</v>
      </c>
      <c r="AS344">
        <v>421.93</v>
      </c>
      <c r="AT344">
        <v>216.09</v>
      </c>
      <c r="AU344" s="1">
        <v>10689.59</v>
      </c>
      <c r="AV344" s="1">
        <v>9392.6200000000008</v>
      </c>
      <c r="AW344">
        <v>0.69399999999999995</v>
      </c>
      <c r="AX344" s="1">
        <v>1517.44</v>
      </c>
      <c r="AY344">
        <v>0.11210000000000001</v>
      </c>
      <c r="AZ344" s="1">
        <v>1879.11</v>
      </c>
      <c r="BA344">
        <v>0.13880000000000001</v>
      </c>
      <c r="BB344">
        <v>744.32</v>
      </c>
      <c r="BC344">
        <v>5.5E-2</v>
      </c>
      <c r="BD344" s="1">
        <v>13533.49</v>
      </c>
      <c r="BE344" s="1">
        <v>8437.51</v>
      </c>
      <c r="BF344">
        <v>3.6295999999999999</v>
      </c>
      <c r="BG344">
        <v>0.49809999999999999</v>
      </c>
      <c r="BH344">
        <v>0.2051</v>
      </c>
      <c r="BI344">
        <v>0.25879999999999997</v>
      </c>
      <c r="BJ344">
        <v>3.4299999999999997E-2</v>
      </c>
      <c r="BK344">
        <v>3.8E-3</v>
      </c>
    </row>
    <row r="345" spans="1:63" x14ac:dyDescent="0.25">
      <c r="A345" t="s">
        <v>346</v>
      </c>
      <c r="B345">
        <v>45948</v>
      </c>
      <c r="C345">
        <v>30</v>
      </c>
      <c r="D345">
        <v>27.78</v>
      </c>
      <c r="E345">
        <v>833.38</v>
      </c>
      <c r="F345">
        <v>832.67</v>
      </c>
      <c r="G345">
        <v>3.5999999999999999E-3</v>
      </c>
      <c r="H345">
        <v>1.1999999999999999E-3</v>
      </c>
      <c r="I345">
        <v>6.3E-3</v>
      </c>
      <c r="J345">
        <v>0</v>
      </c>
      <c r="K345">
        <v>2.0400000000000001E-2</v>
      </c>
      <c r="L345">
        <v>0.96730000000000005</v>
      </c>
      <c r="M345">
        <v>1.1999999999999999E-3</v>
      </c>
      <c r="N345">
        <v>9.3399999999999997E-2</v>
      </c>
      <c r="O345">
        <v>3.5999999999999999E-3</v>
      </c>
      <c r="P345">
        <v>9.8699999999999996E-2</v>
      </c>
      <c r="Q345" s="1">
        <v>64937.5</v>
      </c>
      <c r="R345">
        <v>0.1094</v>
      </c>
      <c r="S345">
        <v>0.21879999999999999</v>
      </c>
      <c r="T345">
        <v>0.67190000000000005</v>
      </c>
      <c r="U345">
        <v>6</v>
      </c>
      <c r="V345" s="1">
        <v>77308.67</v>
      </c>
      <c r="W345">
        <v>138.76</v>
      </c>
      <c r="X345" s="1">
        <v>188229.87</v>
      </c>
      <c r="Y345">
        <v>0.78180000000000005</v>
      </c>
      <c r="Z345">
        <v>0.20680000000000001</v>
      </c>
      <c r="AA345">
        <v>1.1299999999999999E-2</v>
      </c>
      <c r="AB345">
        <v>0.21820000000000001</v>
      </c>
      <c r="AC345">
        <v>188.23</v>
      </c>
      <c r="AD345" s="1">
        <v>4835.2299999999996</v>
      </c>
      <c r="AE345">
        <v>593.35</v>
      </c>
      <c r="AF345" s="1">
        <v>175782.51</v>
      </c>
      <c r="AG345">
        <v>423</v>
      </c>
      <c r="AH345" s="1">
        <v>45471</v>
      </c>
      <c r="AI345" s="1">
        <v>82366</v>
      </c>
      <c r="AJ345">
        <v>44.17</v>
      </c>
      <c r="AK345">
        <v>22.06</v>
      </c>
      <c r="AL345">
        <v>38.4</v>
      </c>
      <c r="AM345">
        <v>4.8</v>
      </c>
      <c r="AN345" s="1">
        <v>1495.34</v>
      </c>
      <c r="AO345">
        <v>0.76829999999999998</v>
      </c>
      <c r="AP345" s="1">
        <v>1098.5899999999999</v>
      </c>
      <c r="AQ345" s="1">
        <v>2107.5100000000002</v>
      </c>
      <c r="AR345" s="1">
        <v>6657.11</v>
      </c>
      <c r="AS345">
        <v>454.72</v>
      </c>
      <c r="AT345">
        <v>332.6</v>
      </c>
      <c r="AU345" s="1">
        <v>10650.54</v>
      </c>
      <c r="AV345" s="1">
        <v>5175.67</v>
      </c>
      <c r="AW345">
        <v>0.38600000000000001</v>
      </c>
      <c r="AX345" s="1">
        <v>6242.73</v>
      </c>
      <c r="AY345">
        <v>0.46560000000000001</v>
      </c>
      <c r="AZ345" s="1">
        <v>1612.13</v>
      </c>
      <c r="BA345">
        <v>0.1202</v>
      </c>
      <c r="BB345">
        <v>377.23</v>
      </c>
      <c r="BC345">
        <v>2.81E-2</v>
      </c>
      <c r="BD345" s="1">
        <v>13407.76</v>
      </c>
      <c r="BE345" s="1">
        <v>3859.38</v>
      </c>
      <c r="BF345">
        <v>0.81630000000000003</v>
      </c>
      <c r="BG345">
        <v>0.58440000000000003</v>
      </c>
      <c r="BH345">
        <v>0.23169999999999999</v>
      </c>
      <c r="BI345">
        <v>0.14510000000000001</v>
      </c>
      <c r="BJ345">
        <v>2.6200000000000001E-2</v>
      </c>
      <c r="BK345">
        <v>1.2500000000000001E-2</v>
      </c>
    </row>
    <row r="346" spans="1:63" x14ac:dyDescent="0.25">
      <c r="A346" t="s">
        <v>347</v>
      </c>
      <c r="B346">
        <v>46672</v>
      </c>
      <c r="C346">
        <v>80</v>
      </c>
      <c r="D346">
        <v>8.1999999999999993</v>
      </c>
      <c r="E346">
        <v>655.81</v>
      </c>
      <c r="F346">
        <v>634.89</v>
      </c>
      <c r="G346">
        <v>0</v>
      </c>
      <c r="H346">
        <v>0</v>
      </c>
      <c r="I346">
        <v>6.1000000000000004E-3</v>
      </c>
      <c r="J346">
        <v>0</v>
      </c>
      <c r="K346">
        <v>9.2700000000000005E-2</v>
      </c>
      <c r="L346">
        <v>0.87980000000000003</v>
      </c>
      <c r="M346">
        <v>2.1399999999999999E-2</v>
      </c>
      <c r="N346">
        <v>0.55779999999999996</v>
      </c>
      <c r="O346">
        <v>1.66E-2</v>
      </c>
      <c r="P346">
        <v>0.1409</v>
      </c>
      <c r="Q346" s="1">
        <v>57206.17</v>
      </c>
      <c r="R346">
        <v>0.22919999999999999</v>
      </c>
      <c r="S346">
        <v>0.125</v>
      </c>
      <c r="T346">
        <v>0.64580000000000004</v>
      </c>
      <c r="U346">
        <v>7.34</v>
      </c>
      <c r="V346" s="1">
        <v>73093.19</v>
      </c>
      <c r="W346">
        <v>86.53</v>
      </c>
      <c r="X346" s="1">
        <v>138499.25</v>
      </c>
      <c r="Y346">
        <v>0.92</v>
      </c>
      <c r="Z346">
        <v>4.87E-2</v>
      </c>
      <c r="AA346">
        <v>3.1300000000000001E-2</v>
      </c>
      <c r="AB346">
        <v>0.08</v>
      </c>
      <c r="AC346">
        <v>138.5</v>
      </c>
      <c r="AD346" s="1">
        <v>3384.03</v>
      </c>
      <c r="AE346">
        <v>418.85</v>
      </c>
      <c r="AF346" s="1">
        <v>147738.04</v>
      </c>
      <c r="AG346">
        <v>299</v>
      </c>
      <c r="AH346" s="1">
        <v>28374</v>
      </c>
      <c r="AI346" s="1">
        <v>41110</v>
      </c>
      <c r="AJ346">
        <v>28.98</v>
      </c>
      <c r="AK346">
        <v>24.28</v>
      </c>
      <c r="AL346">
        <v>24.47</v>
      </c>
      <c r="AM346">
        <v>4.8</v>
      </c>
      <c r="AN346" s="1">
        <v>1718.6</v>
      </c>
      <c r="AO346">
        <v>2.6861999999999999</v>
      </c>
      <c r="AP346" s="1">
        <v>1464.38</v>
      </c>
      <c r="AQ346" s="1">
        <v>2627.05</v>
      </c>
      <c r="AR346" s="1">
        <v>8077.91</v>
      </c>
      <c r="AS346">
        <v>750.49</v>
      </c>
      <c r="AT346">
        <v>260.14999999999998</v>
      </c>
      <c r="AU346" s="1">
        <v>13180.07</v>
      </c>
      <c r="AV346" s="1">
        <v>8189.87</v>
      </c>
      <c r="AW346">
        <v>0.49959999999999999</v>
      </c>
      <c r="AX346" s="1">
        <v>4602.09</v>
      </c>
      <c r="AY346">
        <v>0.28070000000000001</v>
      </c>
      <c r="AZ346" s="1">
        <v>2788.35</v>
      </c>
      <c r="BA346">
        <v>0.1701</v>
      </c>
      <c r="BB346">
        <v>812.6</v>
      </c>
      <c r="BC346">
        <v>4.9599999999999998E-2</v>
      </c>
      <c r="BD346" s="1">
        <v>16392.91</v>
      </c>
      <c r="BE346" s="1">
        <v>6849.47</v>
      </c>
      <c r="BF346">
        <v>4.048</v>
      </c>
      <c r="BG346">
        <v>0.49890000000000001</v>
      </c>
      <c r="BH346">
        <v>0.20330000000000001</v>
      </c>
      <c r="BI346">
        <v>0.21809999999999999</v>
      </c>
      <c r="BJ346">
        <v>4.4499999999999998E-2</v>
      </c>
      <c r="BK346">
        <v>3.5200000000000002E-2</v>
      </c>
    </row>
    <row r="347" spans="1:63" x14ac:dyDescent="0.25">
      <c r="A347" t="s">
        <v>348</v>
      </c>
      <c r="B347">
        <v>50039</v>
      </c>
      <c r="C347">
        <v>3</v>
      </c>
      <c r="D347">
        <v>213.37</v>
      </c>
      <c r="E347">
        <v>640.12</v>
      </c>
      <c r="F347">
        <v>857.37</v>
      </c>
      <c r="G347">
        <v>1.1999999999999999E-3</v>
      </c>
      <c r="H347">
        <v>1.1999999999999999E-3</v>
      </c>
      <c r="I347">
        <v>1.1999999999999999E-3</v>
      </c>
      <c r="J347">
        <v>0</v>
      </c>
      <c r="K347">
        <v>8.2000000000000007E-3</v>
      </c>
      <c r="L347">
        <v>0.98719999999999997</v>
      </c>
      <c r="M347">
        <v>1.1999999999999999E-3</v>
      </c>
      <c r="N347">
        <v>0.2898</v>
      </c>
      <c r="O347">
        <v>0</v>
      </c>
      <c r="P347">
        <v>0.12759999999999999</v>
      </c>
      <c r="Q347" s="1">
        <v>69981.119999999995</v>
      </c>
      <c r="R347">
        <v>0.1111</v>
      </c>
      <c r="S347">
        <v>1.5900000000000001E-2</v>
      </c>
      <c r="T347">
        <v>0.873</v>
      </c>
      <c r="U347">
        <v>16.82</v>
      </c>
      <c r="V347" s="1">
        <v>22857.19</v>
      </c>
      <c r="W347">
        <v>37.25</v>
      </c>
      <c r="X347" s="1">
        <v>146797.15</v>
      </c>
      <c r="Y347">
        <v>0.68799999999999994</v>
      </c>
      <c r="Z347">
        <v>0.23280000000000001</v>
      </c>
      <c r="AA347">
        <v>7.9100000000000004E-2</v>
      </c>
      <c r="AB347">
        <v>0.312</v>
      </c>
      <c r="AC347">
        <v>146.80000000000001</v>
      </c>
      <c r="AD347" s="1">
        <v>7090.45</v>
      </c>
      <c r="AE347">
        <v>733.33</v>
      </c>
      <c r="AF347" s="1">
        <v>96485.77</v>
      </c>
      <c r="AG347">
        <v>89</v>
      </c>
      <c r="AH347" s="1">
        <v>34314</v>
      </c>
      <c r="AI347" s="1">
        <v>48646</v>
      </c>
      <c r="AJ347">
        <v>82.89</v>
      </c>
      <c r="AK347">
        <v>42.49</v>
      </c>
      <c r="AL347">
        <v>53.72</v>
      </c>
      <c r="AM347">
        <v>5</v>
      </c>
      <c r="AN347">
        <v>0</v>
      </c>
      <c r="AO347">
        <v>1.1841999999999999</v>
      </c>
      <c r="AP347" s="1">
        <v>1727.45</v>
      </c>
      <c r="AQ347" s="1">
        <v>2064.0700000000002</v>
      </c>
      <c r="AR347" s="1">
        <v>7572.88</v>
      </c>
      <c r="AS347">
        <v>599.82000000000005</v>
      </c>
      <c r="AT347">
        <v>446.71</v>
      </c>
      <c r="AU347" s="1">
        <v>12410.89</v>
      </c>
      <c r="AV347" s="1">
        <v>6137.68</v>
      </c>
      <c r="AW347">
        <v>0.43340000000000001</v>
      </c>
      <c r="AX347" s="1">
        <v>4796.6400000000003</v>
      </c>
      <c r="AY347">
        <v>0.3387</v>
      </c>
      <c r="AZ347" s="1">
        <v>2642.31</v>
      </c>
      <c r="BA347">
        <v>0.18659999999999999</v>
      </c>
      <c r="BB347">
        <v>586.41999999999996</v>
      </c>
      <c r="BC347">
        <v>4.1399999999999999E-2</v>
      </c>
      <c r="BD347" s="1">
        <v>14163.06</v>
      </c>
      <c r="BE347" s="1">
        <v>7997.03</v>
      </c>
      <c r="BF347">
        <v>2.5556999999999999</v>
      </c>
      <c r="BG347">
        <v>0.55830000000000002</v>
      </c>
      <c r="BH347">
        <v>0.2215</v>
      </c>
      <c r="BI347">
        <v>0.16900000000000001</v>
      </c>
      <c r="BJ347">
        <v>2.1999999999999999E-2</v>
      </c>
      <c r="BK347">
        <v>2.93E-2</v>
      </c>
    </row>
    <row r="348" spans="1:63" x14ac:dyDescent="0.25">
      <c r="A348" t="s">
        <v>349</v>
      </c>
      <c r="B348">
        <v>50740</v>
      </c>
      <c r="C348">
        <v>127</v>
      </c>
      <c r="D348">
        <v>6.59</v>
      </c>
      <c r="E348">
        <v>837.11</v>
      </c>
      <c r="F348">
        <v>907.61</v>
      </c>
      <c r="G348">
        <v>0</v>
      </c>
      <c r="H348">
        <v>1.1000000000000001E-3</v>
      </c>
      <c r="I348">
        <v>1.2200000000000001E-2</v>
      </c>
      <c r="J348">
        <v>0</v>
      </c>
      <c r="K348">
        <v>5.4999999999999997E-3</v>
      </c>
      <c r="L348">
        <v>0.97840000000000005</v>
      </c>
      <c r="M348">
        <v>2.8E-3</v>
      </c>
      <c r="N348">
        <v>0.26879999999999998</v>
      </c>
      <c r="O348">
        <v>0</v>
      </c>
      <c r="P348">
        <v>0.1391</v>
      </c>
      <c r="Q348" s="1">
        <v>54367.17</v>
      </c>
      <c r="R348">
        <v>0.20749999999999999</v>
      </c>
      <c r="S348">
        <v>0.16980000000000001</v>
      </c>
      <c r="T348">
        <v>0.62260000000000004</v>
      </c>
      <c r="U348">
        <v>7</v>
      </c>
      <c r="V348" s="1">
        <v>75077.710000000006</v>
      </c>
      <c r="W348">
        <v>117.03</v>
      </c>
      <c r="X348" s="1">
        <v>214126.34</v>
      </c>
      <c r="Y348">
        <v>0.77629999999999999</v>
      </c>
      <c r="Z348">
        <v>1.9E-2</v>
      </c>
      <c r="AA348">
        <v>0.20469999999999999</v>
      </c>
      <c r="AB348">
        <v>0.22370000000000001</v>
      </c>
      <c r="AC348">
        <v>214.13</v>
      </c>
      <c r="AD348" s="1">
        <v>5556.43</v>
      </c>
      <c r="AE348">
        <v>561.22</v>
      </c>
      <c r="AF348" s="1">
        <v>182801.48</v>
      </c>
      <c r="AG348">
        <v>442</v>
      </c>
      <c r="AH348" s="1">
        <v>33837</v>
      </c>
      <c r="AI348" s="1">
        <v>56108</v>
      </c>
      <c r="AJ348">
        <v>38.5</v>
      </c>
      <c r="AK348">
        <v>22.61</v>
      </c>
      <c r="AL348">
        <v>27.01</v>
      </c>
      <c r="AM348">
        <v>5</v>
      </c>
      <c r="AN348" s="1">
        <v>1799.23</v>
      </c>
      <c r="AO348">
        <v>1.3964000000000001</v>
      </c>
      <c r="AP348" s="1">
        <v>1436.93</v>
      </c>
      <c r="AQ348" s="1">
        <v>2565.4499999999998</v>
      </c>
      <c r="AR348" s="1">
        <v>5651.66</v>
      </c>
      <c r="AS348" s="1">
        <v>1221.48</v>
      </c>
      <c r="AT348">
        <v>636.37</v>
      </c>
      <c r="AU348" s="1">
        <v>11511.89</v>
      </c>
      <c r="AV348" s="1">
        <v>6123.87</v>
      </c>
      <c r="AW348">
        <v>0.4158</v>
      </c>
      <c r="AX348" s="1">
        <v>6074.65</v>
      </c>
      <c r="AY348">
        <v>0.41249999999999998</v>
      </c>
      <c r="AZ348" s="1">
        <v>2041.55</v>
      </c>
      <c r="BA348">
        <v>0.1386</v>
      </c>
      <c r="BB348">
        <v>487.28</v>
      </c>
      <c r="BC348">
        <v>3.3099999999999997E-2</v>
      </c>
      <c r="BD348" s="1">
        <v>14727.35</v>
      </c>
      <c r="BE348" s="1">
        <v>5553.27</v>
      </c>
      <c r="BF348">
        <v>1.4813000000000001</v>
      </c>
      <c r="BG348">
        <v>0.50029999999999997</v>
      </c>
      <c r="BH348">
        <v>0.2036</v>
      </c>
      <c r="BI348">
        <v>0.2447</v>
      </c>
      <c r="BJ348">
        <v>3.5400000000000001E-2</v>
      </c>
      <c r="BK348">
        <v>1.6E-2</v>
      </c>
    </row>
    <row r="349" spans="1:63" x14ac:dyDescent="0.25">
      <c r="A349" t="s">
        <v>350</v>
      </c>
      <c r="B349">
        <v>139303</v>
      </c>
      <c r="C349">
        <v>18</v>
      </c>
      <c r="D349">
        <v>158.57</v>
      </c>
      <c r="E349" s="1">
        <v>2854.34</v>
      </c>
      <c r="F349" s="1">
        <v>2727.52</v>
      </c>
      <c r="G349">
        <v>2.7099999999999999E-2</v>
      </c>
      <c r="H349">
        <v>6.9999999999999999E-4</v>
      </c>
      <c r="I349">
        <v>4.5699999999999998E-2</v>
      </c>
      <c r="J349">
        <v>1.2999999999999999E-3</v>
      </c>
      <c r="K349">
        <v>8.8700000000000001E-2</v>
      </c>
      <c r="L349">
        <v>0.79600000000000004</v>
      </c>
      <c r="M349">
        <v>4.0399999999999998E-2</v>
      </c>
      <c r="N349">
        <v>0.25090000000000001</v>
      </c>
      <c r="O349">
        <v>3.4000000000000002E-2</v>
      </c>
      <c r="P349">
        <v>0.1143</v>
      </c>
      <c r="Q349" s="1">
        <v>54774.02</v>
      </c>
      <c r="R349">
        <v>0.35899999999999999</v>
      </c>
      <c r="S349">
        <v>0.2051</v>
      </c>
      <c r="T349">
        <v>0.43590000000000001</v>
      </c>
      <c r="U349">
        <v>14</v>
      </c>
      <c r="V349" s="1">
        <v>92414.14</v>
      </c>
      <c r="W349">
        <v>194.93</v>
      </c>
      <c r="X349" s="1">
        <v>129096.06</v>
      </c>
      <c r="Y349">
        <v>0.53239999999999998</v>
      </c>
      <c r="Z349">
        <v>0.24310000000000001</v>
      </c>
      <c r="AA349">
        <v>0.22450000000000001</v>
      </c>
      <c r="AB349">
        <v>0.46760000000000002</v>
      </c>
      <c r="AC349">
        <v>129.1</v>
      </c>
      <c r="AD349" s="1">
        <v>5150.2</v>
      </c>
      <c r="AE349">
        <v>564.72</v>
      </c>
      <c r="AF349" s="1">
        <v>126308.15</v>
      </c>
      <c r="AG349">
        <v>193</v>
      </c>
      <c r="AH349" s="1">
        <v>44451</v>
      </c>
      <c r="AI349" s="1">
        <v>61651</v>
      </c>
      <c r="AJ349">
        <v>40.98</v>
      </c>
      <c r="AK349">
        <v>39.58</v>
      </c>
      <c r="AL349">
        <v>39.58</v>
      </c>
      <c r="AM349">
        <v>5.16</v>
      </c>
      <c r="AN349">
        <v>0</v>
      </c>
      <c r="AO349">
        <v>0.60980000000000001</v>
      </c>
      <c r="AP349" s="1">
        <v>1104.2</v>
      </c>
      <c r="AQ349" s="1">
        <v>1541.24</v>
      </c>
      <c r="AR349" s="1">
        <v>5244.93</v>
      </c>
      <c r="AS349">
        <v>693.67</v>
      </c>
      <c r="AT349">
        <v>352.38</v>
      </c>
      <c r="AU349" s="1">
        <v>8936.41</v>
      </c>
      <c r="AV349" s="1">
        <v>3654.39</v>
      </c>
      <c r="AW349">
        <v>0.33090000000000003</v>
      </c>
      <c r="AX349" s="1">
        <v>4610.1499999999996</v>
      </c>
      <c r="AY349">
        <v>0.41749999999999998</v>
      </c>
      <c r="AZ349" s="1">
        <v>2250.71</v>
      </c>
      <c r="BA349">
        <v>0.20380000000000001</v>
      </c>
      <c r="BB349">
        <v>527.32000000000005</v>
      </c>
      <c r="BC349">
        <v>4.7800000000000002E-2</v>
      </c>
      <c r="BD349" s="1">
        <v>11042.57</v>
      </c>
      <c r="BE349" s="1">
        <v>2721.94</v>
      </c>
      <c r="BF349">
        <v>0.80810000000000004</v>
      </c>
      <c r="BG349">
        <v>0.51300000000000001</v>
      </c>
      <c r="BH349">
        <v>0.18729999999999999</v>
      </c>
      <c r="BI349">
        <v>0.27029999999999998</v>
      </c>
      <c r="BJ349">
        <v>1.8200000000000001E-2</v>
      </c>
      <c r="BK349">
        <v>1.11E-2</v>
      </c>
    </row>
    <row r="350" spans="1:63" x14ac:dyDescent="0.25">
      <c r="A350" t="s">
        <v>351</v>
      </c>
      <c r="B350">
        <v>47712</v>
      </c>
      <c r="C350">
        <v>63</v>
      </c>
      <c r="D350">
        <v>8.81</v>
      </c>
      <c r="E350">
        <v>554.84</v>
      </c>
      <c r="F350">
        <v>584.99</v>
      </c>
      <c r="G350">
        <v>0</v>
      </c>
      <c r="H350">
        <v>0</v>
      </c>
      <c r="I350">
        <v>0</v>
      </c>
      <c r="J350">
        <v>0</v>
      </c>
      <c r="K350">
        <v>1.5599999999999999E-2</v>
      </c>
      <c r="L350">
        <v>0.96199999999999997</v>
      </c>
      <c r="M350">
        <v>2.2499999999999999E-2</v>
      </c>
      <c r="N350">
        <v>0.28810000000000002</v>
      </c>
      <c r="O350">
        <v>0</v>
      </c>
      <c r="P350">
        <v>0.1457</v>
      </c>
      <c r="Q350" s="1">
        <v>51437.72</v>
      </c>
      <c r="R350">
        <v>0.26790000000000003</v>
      </c>
      <c r="S350">
        <v>0.1071</v>
      </c>
      <c r="T350">
        <v>0.625</v>
      </c>
      <c r="U350">
        <v>4</v>
      </c>
      <c r="V350" s="1">
        <v>85544</v>
      </c>
      <c r="W350">
        <v>130.44</v>
      </c>
      <c r="X350" s="1">
        <v>193649.47</v>
      </c>
      <c r="Y350">
        <v>0.84789999999999999</v>
      </c>
      <c r="Z350">
        <v>8.9899999999999994E-2</v>
      </c>
      <c r="AA350">
        <v>6.2199999999999998E-2</v>
      </c>
      <c r="AB350">
        <v>0.15210000000000001</v>
      </c>
      <c r="AC350">
        <v>193.65</v>
      </c>
      <c r="AD350" s="1">
        <v>5985.01</v>
      </c>
      <c r="AE350">
        <v>616.16999999999996</v>
      </c>
      <c r="AF350" s="1">
        <v>181204.18</v>
      </c>
      <c r="AG350">
        <v>439</v>
      </c>
      <c r="AH350" s="1">
        <v>34199</v>
      </c>
      <c r="AI350" s="1">
        <v>55845</v>
      </c>
      <c r="AJ350">
        <v>38.5</v>
      </c>
      <c r="AK350">
        <v>30.24</v>
      </c>
      <c r="AL350">
        <v>31.92</v>
      </c>
      <c r="AM350">
        <v>4.5</v>
      </c>
      <c r="AN350" s="1">
        <v>2239.1799999999998</v>
      </c>
      <c r="AO350">
        <v>1.7428999999999999</v>
      </c>
      <c r="AP350" s="1">
        <v>2034.56</v>
      </c>
      <c r="AQ350" s="1">
        <v>1988.48</v>
      </c>
      <c r="AR350" s="1">
        <v>6269.97</v>
      </c>
      <c r="AS350">
        <v>398.29</v>
      </c>
      <c r="AT350">
        <v>853.77</v>
      </c>
      <c r="AU350" s="1">
        <v>11545.16</v>
      </c>
      <c r="AV350" s="1">
        <v>6026.37</v>
      </c>
      <c r="AW350">
        <v>0.38300000000000001</v>
      </c>
      <c r="AX350" s="1">
        <v>6874.19</v>
      </c>
      <c r="AY350">
        <v>0.43690000000000001</v>
      </c>
      <c r="AZ350" s="1">
        <v>2088.9299999999998</v>
      </c>
      <c r="BA350">
        <v>0.1328</v>
      </c>
      <c r="BB350">
        <v>743.42</v>
      </c>
      <c r="BC350">
        <v>4.7300000000000002E-2</v>
      </c>
      <c r="BD350" s="1">
        <v>15732.9</v>
      </c>
      <c r="BE350" s="1">
        <v>5784.96</v>
      </c>
      <c r="BF350">
        <v>1.3754</v>
      </c>
      <c r="BG350">
        <v>0.52259999999999995</v>
      </c>
      <c r="BH350">
        <v>0.2044</v>
      </c>
      <c r="BI350">
        <v>0.2228</v>
      </c>
      <c r="BJ350">
        <v>2.7900000000000001E-2</v>
      </c>
      <c r="BK350">
        <v>2.24E-2</v>
      </c>
    </row>
    <row r="351" spans="1:63" x14ac:dyDescent="0.25">
      <c r="A351" t="s">
        <v>352</v>
      </c>
      <c r="B351">
        <v>45526</v>
      </c>
      <c r="C351">
        <v>46</v>
      </c>
      <c r="D351">
        <v>21.05</v>
      </c>
      <c r="E351">
        <v>968.33</v>
      </c>
      <c r="F351">
        <v>878.97</v>
      </c>
      <c r="G351">
        <v>1.14E-2</v>
      </c>
      <c r="H351">
        <v>0</v>
      </c>
      <c r="I351">
        <v>7.1999999999999998E-3</v>
      </c>
      <c r="J351">
        <v>2.3E-3</v>
      </c>
      <c r="K351">
        <v>3.0300000000000001E-2</v>
      </c>
      <c r="L351">
        <v>0.91779999999999995</v>
      </c>
      <c r="M351">
        <v>3.1E-2</v>
      </c>
      <c r="N351">
        <v>0.44540000000000002</v>
      </c>
      <c r="O351">
        <v>0</v>
      </c>
      <c r="P351">
        <v>0.15590000000000001</v>
      </c>
      <c r="Q351" s="1">
        <v>48962.31</v>
      </c>
      <c r="R351">
        <v>0.31430000000000002</v>
      </c>
      <c r="S351">
        <v>0.2571</v>
      </c>
      <c r="T351">
        <v>0.42859999999999998</v>
      </c>
      <c r="U351">
        <v>12</v>
      </c>
      <c r="V351" s="1">
        <v>66278</v>
      </c>
      <c r="W351">
        <v>77.709999999999994</v>
      </c>
      <c r="X351" s="1">
        <v>99476.479999999996</v>
      </c>
      <c r="Y351">
        <v>0.78649999999999998</v>
      </c>
      <c r="Z351">
        <v>0.1913</v>
      </c>
      <c r="AA351">
        <v>2.2200000000000001E-2</v>
      </c>
      <c r="AB351">
        <v>0.2135</v>
      </c>
      <c r="AC351">
        <v>99.48</v>
      </c>
      <c r="AD351" s="1">
        <v>2552.6</v>
      </c>
      <c r="AE351">
        <v>357.39</v>
      </c>
      <c r="AF351" s="1">
        <v>93773.54</v>
      </c>
      <c r="AG351">
        <v>82</v>
      </c>
      <c r="AH351" s="1">
        <v>31212</v>
      </c>
      <c r="AI351" s="1">
        <v>42804</v>
      </c>
      <c r="AJ351">
        <v>57.05</v>
      </c>
      <c r="AK351">
        <v>23.04</v>
      </c>
      <c r="AL351">
        <v>32.79</v>
      </c>
      <c r="AM351">
        <v>4</v>
      </c>
      <c r="AN351" s="1">
        <v>1331.49</v>
      </c>
      <c r="AO351">
        <v>1.3363</v>
      </c>
      <c r="AP351" s="1">
        <v>1707.39</v>
      </c>
      <c r="AQ351" s="1">
        <v>2458.9499999999998</v>
      </c>
      <c r="AR351" s="1">
        <v>6989.3</v>
      </c>
      <c r="AS351">
        <v>880.07</v>
      </c>
      <c r="AT351">
        <v>460.13</v>
      </c>
      <c r="AU351" s="1">
        <v>12495.86</v>
      </c>
      <c r="AV351" s="1">
        <v>9526.2099999999991</v>
      </c>
      <c r="AW351">
        <v>0.62250000000000005</v>
      </c>
      <c r="AX351" s="1">
        <v>3654.73</v>
      </c>
      <c r="AY351">
        <v>0.23880000000000001</v>
      </c>
      <c r="AZ351" s="1">
        <v>1130.6500000000001</v>
      </c>
      <c r="BA351">
        <v>7.3899999999999993E-2</v>
      </c>
      <c r="BB351">
        <v>992.52</v>
      </c>
      <c r="BC351">
        <v>6.4899999999999999E-2</v>
      </c>
      <c r="BD351" s="1">
        <v>15304.1</v>
      </c>
      <c r="BE351" s="1">
        <v>7660.31</v>
      </c>
      <c r="BF351">
        <v>3.5529000000000002</v>
      </c>
      <c r="BG351">
        <v>0.52080000000000004</v>
      </c>
      <c r="BH351">
        <v>0.2132</v>
      </c>
      <c r="BI351">
        <v>0.20880000000000001</v>
      </c>
      <c r="BJ351">
        <v>4.7600000000000003E-2</v>
      </c>
      <c r="BK351">
        <v>9.5999999999999992E-3</v>
      </c>
    </row>
    <row r="352" spans="1:63" x14ac:dyDescent="0.25">
      <c r="A352" t="s">
        <v>353</v>
      </c>
      <c r="B352">
        <v>48777</v>
      </c>
      <c r="C352">
        <v>387</v>
      </c>
      <c r="D352">
        <v>4.82</v>
      </c>
      <c r="E352" s="1">
        <v>1864.65</v>
      </c>
      <c r="F352" s="1">
        <v>1762.34</v>
      </c>
      <c r="G352">
        <v>2.8E-3</v>
      </c>
      <c r="H352">
        <v>5.9999999999999995E-4</v>
      </c>
      <c r="I352">
        <v>3.2800000000000003E-2</v>
      </c>
      <c r="J352">
        <v>5.9999999999999995E-4</v>
      </c>
      <c r="K352">
        <v>8.0000000000000002E-3</v>
      </c>
      <c r="L352">
        <v>0.87970000000000004</v>
      </c>
      <c r="M352">
        <v>7.5600000000000001E-2</v>
      </c>
      <c r="N352">
        <v>1</v>
      </c>
      <c r="O352">
        <v>5.9999999999999995E-4</v>
      </c>
      <c r="P352">
        <v>0.182</v>
      </c>
      <c r="Q352" s="1">
        <v>54972.44</v>
      </c>
      <c r="R352">
        <v>0.2286</v>
      </c>
      <c r="S352">
        <v>0.2286</v>
      </c>
      <c r="T352">
        <v>0.54290000000000005</v>
      </c>
      <c r="U352">
        <v>12.93</v>
      </c>
      <c r="V352" s="1">
        <v>82005.179999999993</v>
      </c>
      <c r="W352">
        <v>143.77000000000001</v>
      </c>
      <c r="X352" s="1">
        <v>156679.79</v>
      </c>
      <c r="Y352">
        <v>0.76770000000000005</v>
      </c>
      <c r="Z352">
        <v>6.5799999999999997E-2</v>
      </c>
      <c r="AA352">
        <v>0.16650000000000001</v>
      </c>
      <c r="AB352">
        <v>0.23230000000000001</v>
      </c>
      <c r="AC352">
        <v>156.68</v>
      </c>
      <c r="AD352" s="1">
        <v>3466.33</v>
      </c>
      <c r="AE352">
        <v>439.58</v>
      </c>
      <c r="AF352" s="1">
        <v>125505.64</v>
      </c>
      <c r="AG352">
        <v>189</v>
      </c>
      <c r="AH352" s="1">
        <v>30358</v>
      </c>
      <c r="AI352" s="1">
        <v>43406</v>
      </c>
      <c r="AJ352">
        <v>32.5</v>
      </c>
      <c r="AK352">
        <v>20</v>
      </c>
      <c r="AL352">
        <v>20.64</v>
      </c>
      <c r="AM352">
        <v>4.3</v>
      </c>
      <c r="AN352">
        <v>0</v>
      </c>
      <c r="AO352">
        <v>0.82540000000000002</v>
      </c>
      <c r="AP352" s="1">
        <v>2050.36</v>
      </c>
      <c r="AQ352" s="1">
        <v>2949.7</v>
      </c>
      <c r="AR352" s="1">
        <v>7567.33</v>
      </c>
      <c r="AS352">
        <v>581.74</v>
      </c>
      <c r="AT352">
        <v>289.25</v>
      </c>
      <c r="AU352" s="1">
        <v>13438.41</v>
      </c>
      <c r="AV352" s="1">
        <v>9274.86</v>
      </c>
      <c r="AW352">
        <v>0.62509999999999999</v>
      </c>
      <c r="AX352" s="1">
        <v>3331.72</v>
      </c>
      <c r="AY352">
        <v>0.22450000000000001</v>
      </c>
      <c r="AZ352">
        <v>735.74</v>
      </c>
      <c r="BA352">
        <v>4.9599999999999998E-2</v>
      </c>
      <c r="BB352" s="1">
        <v>1495.04</v>
      </c>
      <c r="BC352">
        <v>0.1008</v>
      </c>
      <c r="BD352" s="1">
        <v>14837.36</v>
      </c>
      <c r="BE352" s="1">
        <v>7231.1</v>
      </c>
      <c r="BF352">
        <v>3.0362</v>
      </c>
      <c r="BG352">
        <v>0.51719999999999999</v>
      </c>
      <c r="BH352">
        <v>0.2447</v>
      </c>
      <c r="BI352">
        <v>0.1772</v>
      </c>
      <c r="BJ352">
        <v>4.5100000000000001E-2</v>
      </c>
      <c r="BK352">
        <v>1.5800000000000002E-2</v>
      </c>
    </row>
    <row r="353" spans="1:63" x14ac:dyDescent="0.25">
      <c r="A353" t="s">
        <v>354</v>
      </c>
      <c r="B353">
        <v>45534</v>
      </c>
      <c r="C353">
        <v>77</v>
      </c>
      <c r="D353">
        <v>15.79</v>
      </c>
      <c r="E353" s="1">
        <v>1215.83</v>
      </c>
      <c r="F353" s="1">
        <v>1136.94</v>
      </c>
      <c r="G353">
        <v>1.8E-3</v>
      </c>
      <c r="H353">
        <v>0</v>
      </c>
      <c r="I353">
        <v>4.4000000000000003E-3</v>
      </c>
      <c r="J353">
        <v>0</v>
      </c>
      <c r="K353">
        <v>3.2800000000000003E-2</v>
      </c>
      <c r="L353">
        <v>0.92659999999999998</v>
      </c>
      <c r="M353">
        <v>3.44E-2</v>
      </c>
      <c r="N353">
        <v>0.50600000000000001</v>
      </c>
      <c r="O353">
        <v>2.5999999999999999E-3</v>
      </c>
      <c r="P353">
        <v>0.1915</v>
      </c>
      <c r="Q353" s="1">
        <v>53965.09</v>
      </c>
      <c r="R353">
        <v>8.1100000000000005E-2</v>
      </c>
      <c r="S353">
        <v>0.2162</v>
      </c>
      <c r="T353">
        <v>0.70269999999999999</v>
      </c>
      <c r="U353">
        <v>9</v>
      </c>
      <c r="V353" s="1">
        <v>71283.78</v>
      </c>
      <c r="W353">
        <v>131.68</v>
      </c>
      <c r="X353" s="1">
        <v>143261.97</v>
      </c>
      <c r="Y353">
        <v>0.84530000000000005</v>
      </c>
      <c r="Z353">
        <v>0.105</v>
      </c>
      <c r="AA353">
        <v>4.9700000000000001E-2</v>
      </c>
      <c r="AB353">
        <v>0.1547</v>
      </c>
      <c r="AC353">
        <v>143.26</v>
      </c>
      <c r="AD353" s="1">
        <v>3324.85</v>
      </c>
      <c r="AE353">
        <v>437.91</v>
      </c>
      <c r="AF353" s="1">
        <v>133468.44</v>
      </c>
      <c r="AG353">
        <v>225</v>
      </c>
      <c r="AH353" s="1">
        <v>32803</v>
      </c>
      <c r="AI353" s="1">
        <v>49543</v>
      </c>
      <c r="AJ353">
        <v>40.799999999999997</v>
      </c>
      <c r="AK353">
        <v>22.08</v>
      </c>
      <c r="AL353">
        <v>23.94</v>
      </c>
      <c r="AM353">
        <v>4</v>
      </c>
      <c r="AN353" s="1">
        <v>1056.51</v>
      </c>
      <c r="AO353">
        <v>1.2957000000000001</v>
      </c>
      <c r="AP353" s="1">
        <v>1965.8</v>
      </c>
      <c r="AQ353" s="1">
        <v>2126.6</v>
      </c>
      <c r="AR353" s="1">
        <v>5315.52</v>
      </c>
      <c r="AS353">
        <v>596.67999999999995</v>
      </c>
      <c r="AT353">
        <v>77.44</v>
      </c>
      <c r="AU353" s="1">
        <v>10081.99</v>
      </c>
      <c r="AV353" s="1">
        <v>7099.94</v>
      </c>
      <c r="AW353">
        <v>0.54620000000000002</v>
      </c>
      <c r="AX353" s="1">
        <v>3979.47</v>
      </c>
      <c r="AY353">
        <v>0.30609999999999998</v>
      </c>
      <c r="AZ353" s="1">
        <v>1570.06</v>
      </c>
      <c r="BA353">
        <v>0.1208</v>
      </c>
      <c r="BB353">
        <v>350.13</v>
      </c>
      <c r="BC353">
        <v>2.69E-2</v>
      </c>
      <c r="BD353" s="1">
        <v>12999.6</v>
      </c>
      <c r="BE353" s="1">
        <v>5373.63</v>
      </c>
      <c r="BF353">
        <v>1.9743999999999999</v>
      </c>
      <c r="BG353">
        <v>0.46949999999999997</v>
      </c>
      <c r="BH353">
        <v>0.1749</v>
      </c>
      <c r="BI353">
        <v>0.30149999999999999</v>
      </c>
      <c r="BJ353">
        <v>4.0500000000000001E-2</v>
      </c>
      <c r="BK353">
        <v>1.3599999999999999E-2</v>
      </c>
    </row>
    <row r="354" spans="1:63" x14ac:dyDescent="0.25">
      <c r="A354" t="s">
        <v>355</v>
      </c>
      <c r="B354">
        <v>44412</v>
      </c>
      <c r="C354">
        <v>8</v>
      </c>
      <c r="D354">
        <v>502.42</v>
      </c>
      <c r="E354" s="1">
        <v>4019.37</v>
      </c>
      <c r="F354" s="1">
        <v>3110.65</v>
      </c>
      <c r="G354">
        <v>8.8000000000000005E-3</v>
      </c>
      <c r="H354">
        <v>1.6000000000000001E-3</v>
      </c>
      <c r="I354">
        <v>0.6976</v>
      </c>
      <c r="J354">
        <v>2.9999999999999997E-4</v>
      </c>
      <c r="K354">
        <v>5.7200000000000001E-2</v>
      </c>
      <c r="L354">
        <v>0.13070000000000001</v>
      </c>
      <c r="M354">
        <v>0.10390000000000001</v>
      </c>
      <c r="N354">
        <v>0.99670000000000003</v>
      </c>
      <c r="O354">
        <v>3.9699999999999999E-2</v>
      </c>
      <c r="P354">
        <v>0.22420000000000001</v>
      </c>
      <c r="Q354" s="1">
        <v>59357.22</v>
      </c>
      <c r="R354">
        <v>0.6774</v>
      </c>
      <c r="S354">
        <v>4.6100000000000002E-2</v>
      </c>
      <c r="T354">
        <v>0.27650000000000002</v>
      </c>
      <c r="U354">
        <v>38.75</v>
      </c>
      <c r="V354" s="1">
        <v>93344.02</v>
      </c>
      <c r="W354">
        <v>101.56</v>
      </c>
      <c r="X354" s="1">
        <v>73383</v>
      </c>
      <c r="Y354">
        <v>0.78600000000000003</v>
      </c>
      <c r="Z354">
        <v>0.15840000000000001</v>
      </c>
      <c r="AA354">
        <v>5.5599999999999997E-2</v>
      </c>
      <c r="AB354">
        <v>0.214</v>
      </c>
      <c r="AC354">
        <v>73.38</v>
      </c>
      <c r="AD354" s="1">
        <v>3304.9</v>
      </c>
      <c r="AE354">
        <v>476.6</v>
      </c>
      <c r="AF354" s="1">
        <v>70364.63</v>
      </c>
      <c r="AG354">
        <v>35</v>
      </c>
      <c r="AH354" s="1">
        <v>30373</v>
      </c>
      <c r="AI354" s="1">
        <v>42470</v>
      </c>
      <c r="AJ354">
        <v>69.61</v>
      </c>
      <c r="AK354">
        <v>43.06</v>
      </c>
      <c r="AL354">
        <v>46.24</v>
      </c>
      <c r="AM354">
        <v>4.5599999999999996</v>
      </c>
      <c r="AN354">
        <v>0</v>
      </c>
      <c r="AO354">
        <v>1.0503</v>
      </c>
      <c r="AP354" s="1">
        <v>1394.24</v>
      </c>
      <c r="AQ354" s="1">
        <v>2781.05</v>
      </c>
      <c r="AR354" s="1">
        <v>6885.15</v>
      </c>
      <c r="AS354" s="1">
        <v>1276.1400000000001</v>
      </c>
      <c r="AT354" s="1">
        <v>1026.19</v>
      </c>
      <c r="AU354" s="1">
        <v>13362.75</v>
      </c>
      <c r="AV354" s="1">
        <v>10660.21</v>
      </c>
      <c r="AW354">
        <v>0.62760000000000005</v>
      </c>
      <c r="AX354" s="1">
        <v>3604.67</v>
      </c>
      <c r="AY354">
        <v>0.2122</v>
      </c>
      <c r="AZ354">
        <v>524.89</v>
      </c>
      <c r="BA354">
        <v>3.09E-2</v>
      </c>
      <c r="BB354" s="1">
        <v>2194.87</v>
      </c>
      <c r="BC354">
        <v>0.12920000000000001</v>
      </c>
      <c r="BD354" s="1">
        <v>16984.650000000001</v>
      </c>
      <c r="BE354" s="1">
        <v>6255.58</v>
      </c>
      <c r="BF354">
        <v>2.9024000000000001</v>
      </c>
      <c r="BG354">
        <v>0.42099999999999999</v>
      </c>
      <c r="BH354">
        <v>0.1426</v>
      </c>
      <c r="BI354">
        <v>0.40720000000000001</v>
      </c>
      <c r="BJ354">
        <v>2.1999999999999999E-2</v>
      </c>
      <c r="BK354">
        <v>7.1999999999999998E-3</v>
      </c>
    </row>
    <row r="355" spans="1:63" x14ac:dyDescent="0.25">
      <c r="A355" t="s">
        <v>356</v>
      </c>
      <c r="B355">
        <v>44420</v>
      </c>
      <c r="C355">
        <v>147</v>
      </c>
      <c r="D355">
        <v>27.19</v>
      </c>
      <c r="E355" s="1">
        <v>3997.11</v>
      </c>
      <c r="F355" s="1">
        <v>3673.48</v>
      </c>
      <c r="G355">
        <v>9.2999999999999992E-3</v>
      </c>
      <c r="H355">
        <v>5.0000000000000001E-4</v>
      </c>
      <c r="I355">
        <v>1.3299999999999999E-2</v>
      </c>
      <c r="J355">
        <v>1.8E-3</v>
      </c>
      <c r="K355">
        <v>3.4099999999999998E-2</v>
      </c>
      <c r="L355">
        <v>0.89200000000000002</v>
      </c>
      <c r="M355">
        <v>4.9000000000000002E-2</v>
      </c>
      <c r="N355">
        <v>0.49409999999999998</v>
      </c>
      <c r="O355">
        <v>1.2200000000000001E-2</v>
      </c>
      <c r="P355">
        <v>0.18740000000000001</v>
      </c>
      <c r="Q355" s="1">
        <v>63765.3</v>
      </c>
      <c r="R355">
        <v>0.20150000000000001</v>
      </c>
      <c r="S355">
        <v>0.19769999999999999</v>
      </c>
      <c r="T355">
        <v>0.6008</v>
      </c>
      <c r="U355">
        <v>27.5</v>
      </c>
      <c r="V355" s="1">
        <v>82261.38</v>
      </c>
      <c r="W355">
        <v>139.56</v>
      </c>
      <c r="X355" s="1">
        <v>154999.28</v>
      </c>
      <c r="Y355">
        <v>0.76619999999999999</v>
      </c>
      <c r="Z355">
        <v>0.1464</v>
      </c>
      <c r="AA355">
        <v>8.7400000000000005E-2</v>
      </c>
      <c r="AB355">
        <v>0.23380000000000001</v>
      </c>
      <c r="AC355">
        <v>155</v>
      </c>
      <c r="AD355" s="1">
        <v>5240.22</v>
      </c>
      <c r="AE355">
        <v>591.88</v>
      </c>
      <c r="AF355" s="1">
        <v>146258.42000000001</v>
      </c>
      <c r="AG355">
        <v>285</v>
      </c>
      <c r="AH355" s="1">
        <v>31309</v>
      </c>
      <c r="AI355" s="1">
        <v>57740</v>
      </c>
      <c r="AJ355">
        <v>40.72</v>
      </c>
      <c r="AK355">
        <v>32.46</v>
      </c>
      <c r="AL355">
        <v>36.76</v>
      </c>
      <c r="AM355">
        <v>3.4</v>
      </c>
      <c r="AN355">
        <v>0</v>
      </c>
      <c r="AO355">
        <v>1.0204</v>
      </c>
      <c r="AP355" s="1">
        <v>1767.27</v>
      </c>
      <c r="AQ355" s="1">
        <v>1776.78</v>
      </c>
      <c r="AR355" s="1">
        <v>6553.8</v>
      </c>
      <c r="AS355">
        <v>687.35</v>
      </c>
      <c r="AT355">
        <v>299.82</v>
      </c>
      <c r="AU355" s="1">
        <v>11085.01</v>
      </c>
      <c r="AV355" s="1">
        <v>5684.91</v>
      </c>
      <c r="AW355">
        <v>0.46989999999999998</v>
      </c>
      <c r="AX355" s="1">
        <v>4668.3500000000004</v>
      </c>
      <c r="AY355">
        <v>0.38590000000000002</v>
      </c>
      <c r="AZ355">
        <v>933.85</v>
      </c>
      <c r="BA355">
        <v>7.7200000000000005E-2</v>
      </c>
      <c r="BB355">
        <v>811.63</v>
      </c>
      <c r="BC355">
        <v>6.7100000000000007E-2</v>
      </c>
      <c r="BD355" s="1">
        <v>12098.74</v>
      </c>
      <c r="BE355" s="1">
        <v>3604.12</v>
      </c>
      <c r="BF355">
        <v>0.84399999999999997</v>
      </c>
      <c r="BG355">
        <v>0.54779999999999995</v>
      </c>
      <c r="BH355">
        <v>0.20219999999999999</v>
      </c>
      <c r="BI355">
        <v>0.155</v>
      </c>
      <c r="BJ355">
        <v>3.0499999999999999E-2</v>
      </c>
      <c r="BK355">
        <v>6.4500000000000002E-2</v>
      </c>
    </row>
    <row r="356" spans="1:63" x14ac:dyDescent="0.25">
      <c r="A356" t="s">
        <v>357</v>
      </c>
      <c r="B356">
        <v>44438</v>
      </c>
      <c r="C356">
        <v>131</v>
      </c>
      <c r="D356">
        <v>16.07</v>
      </c>
      <c r="E356" s="1">
        <v>2105.8000000000002</v>
      </c>
      <c r="F356" s="1">
        <v>1920.39</v>
      </c>
      <c r="G356">
        <v>5.4999999999999997E-3</v>
      </c>
      <c r="H356">
        <v>0</v>
      </c>
      <c r="I356">
        <v>5.4999999999999997E-3</v>
      </c>
      <c r="J356">
        <v>1.6000000000000001E-3</v>
      </c>
      <c r="K356">
        <v>0.12330000000000001</v>
      </c>
      <c r="L356">
        <v>0.84179999999999999</v>
      </c>
      <c r="M356">
        <v>2.24E-2</v>
      </c>
      <c r="N356">
        <v>0.36509999999999998</v>
      </c>
      <c r="O356">
        <v>5.8999999999999999E-3</v>
      </c>
      <c r="P356">
        <v>0.14899999999999999</v>
      </c>
      <c r="Q356" s="1">
        <v>59721.42</v>
      </c>
      <c r="R356">
        <v>0.45650000000000002</v>
      </c>
      <c r="S356">
        <v>0.26090000000000002</v>
      </c>
      <c r="T356">
        <v>0.28260000000000002</v>
      </c>
      <c r="U356">
        <v>22</v>
      </c>
      <c r="V356" s="1">
        <v>56510.67</v>
      </c>
      <c r="W356">
        <v>92.37</v>
      </c>
      <c r="X356" s="1">
        <v>166404.96</v>
      </c>
      <c r="Y356">
        <v>0.79559999999999997</v>
      </c>
      <c r="Z356">
        <v>0.1464</v>
      </c>
      <c r="AA356">
        <v>5.8000000000000003E-2</v>
      </c>
      <c r="AB356">
        <v>0.2044</v>
      </c>
      <c r="AC356">
        <v>166.4</v>
      </c>
      <c r="AD356" s="1">
        <v>5551.09</v>
      </c>
      <c r="AE356">
        <v>590.62</v>
      </c>
      <c r="AF356" s="1">
        <v>156752.39000000001</v>
      </c>
      <c r="AG356">
        <v>352</v>
      </c>
      <c r="AH356" s="1">
        <v>33284</v>
      </c>
      <c r="AI356" s="1">
        <v>55650</v>
      </c>
      <c r="AJ356">
        <v>55.5</v>
      </c>
      <c r="AK356">
        <v>29</v>
      </c>
      <c r="AL356">
        <v>48.26</v>
      </c>
      <c r="AM356">
        <v>3.3</v>
      </c>
      <c r="AN356">
        <v>0</v>
      </c>
      <c r="AO356">
        <v>0.9335</v>
      </c>
      <c r="AP356" s="1">
        <v>1093.7</v>
      </c>
      <c r="AQ356" s="1">
        <v>1800.32</v>
      </c>
      <c r="AR356" s="1">
        <v>6941.26</v>
      </c>
      <c r="AS356">
        <v>691.38</v>
      </c>
      <c r="AT356">
        <v>450.79</v>
      </c>
      <c r="AU356" s="1">
        <v>10977.43</v>
      </c>
      <c r="AV356" s="1">
        <v>5888.94</v>
      </c>
      <c r="AW356">
        <v>0.45860000000000001</v>
      </c>
      <c r="AX356" s="1">
        <v>4951.72</v>
      </c>
      <c r="AY356">
        <v>0.3856</v>
      </c>
      <c r="AZ356" s="1">
        <v>1198.51</v>
      </c>
      <c r="BA356">
        <v>9.3299999999999994E-2</v>
      </c>
      <c r="BB356">
        <v>802.35</v>
      </c>
      <c r="BC356">
        <v>6.25E-2</v>
      </c>
      <c r="BD356" s="1">
        <v>12841.53</v>
      </c>
      <c r="BE356" s="1">
        <v>3427.73</v>
      </c>
      <c r="BF356">
        <v>0.90429999999999999</v>
      </c>
      <c r="BG356">
        <v>0.56059999999999999</v>
      </c>
      <c r="BH356">
        <v>0.2165</v>
      </c>
      <c r="BI356">
        <v>0.18770000000000001</v>
      </c>
      <c r="BJ356">
        <v>2.4500000000000001E-2</v>
      </c>
      <c r="BK356">
        <v>1.0800000000000001E-2</v>
      </c>
    </row>
    <row r="357" spans="1:63" x14ac:dyDescent="0.25">
      <c r="A357" t="s">
        <v>358</v>
      </c>
      <c r="B357">
        <v>49270</v>
      </c>
      <c r="C357">
        <v>112</v>
      </c>
      <c r="D357">
        <v>9.5500000000000007</v>
      </c>
      <c r="E357" s="1">
        <v>1069.22</v>
      </c>
      <c r="F357">
        <v>964.4</v>
      </c>
      <c r="G357">
        <v>7.4999999999999997E-3</v>
      </c>
      <c r="H357">
        <v>0</v>
      </c>
      <c r="I357">
        <v>7.1999999999999998E-3</v>
      </c>
      <c r="J357">
        <v>1.8E-3</v>
      </c>
      <c r="K357">
        <v>1.6299999999999999E-2</v>
      </c>
      <c r="L357">
        <v>0.94330000000000003</v>
      </c>
      <c r="M357">
        <v>2.3900000000000001E-2</v>
      </c>
      <c r="N357">
        <v>0.4199</v>
      </c>
      <c r="O357">
        <v>2.5999999999999999E-3</v>
      </c>
      <c r="P357">
        <v>0.14680000000000001</v>
      </c>
      <c r="Q357" s="1">
        <v>52383.47</v>
      </c>
      <c r="R357">
        <v>0.1875</v>
      </c>
      <c r="S357">
        <v>0.3</v>
      </c>
      <c r="T357">
        <v>0.51249999999999996</v>
      </c>
      <c r="U357">
        <v>10</v>
      </c>
      <c r="V357" s="1">
        <v>62976.2</v>
      </c>
      <c r="W357">
        <v>101.69</v>
      </c>
      <c r="X357" s="1">
        <v>152749.93</v>
      </c>
      <c r="Y357">
        <v>0.86629999999999996</v>
      </c>
      <c r="Z357">
        <v>6.88E-2</v>
      </c>
      <c r="AA357">
        <v>6.4799999999999996E-2</v>
      </c>
      <c r="AB357">
        <v>0.13370000000000001</v>
      </c>
      <c r="AC357">
        <v>152.75</v>
      </c>
      <c r="AD357" s="1">
        <v>3636.07</v>
      </c>
      <c r="AE357">
        <v>414.3</v>
      </c>
      <c r="AF357" s="1">
        <v>158531.68</v>
      </c>
      <c r="AG357">
        <v>361</v>
      </c>
      <c r="AH357" s="1">
        <v>31341</v>
      </c>
      <c r="AI357" s="1">
        <v>45083</v>
      </c>
      <c r="AJ357">
        <v>30.08</v>
      </c>
      <c r="AK357">
        <v>23.4</v>
      </c>
      <c r="AL357">
        <v>23</v>
      </c>
      <c r="AM357">
        <v>5</v>
      </c>
      <c r="AN357" s="1">
        <v>2026.56</v>
      </c>
      <c r="AO357">
        <v>2.2166999999999999</v>
      </c>
      <c r="AP357" s="1">
        <v>1658.46</v>
      </c>
      <c r="AQ357" s="1">
        <v>2919.63</v>
      </c>
      <c r="AR357" s="1">
        <v>7341.09</v>
      </c>
      <c r="AS357">
        <v>584.1</v>
      </c>
      <c r="AT357">
        <v>407.55</v>
      </c>
      <c r="AU357" s="1">
        <v>12910.86</v>
      </c>
      <c r="AV357" s="1">
        <v>7382.43</v>
      </c>
      <c r="AW357">
        <v>0.48830000000000001</v>
      </c>
      <c r="AX357" s="1">
        <v>5666.67</v>
      </c>
      <c r="AY357">
        <v>0.37480000000000002</v>
      </c>
      <c r="AZ357" s="1">
        <v>1349.34</v>
      </c>
      <c r="BA357">
        <v>8.9200000000000002E-2</v>
      </c>
      <c r="BB357">
        <v>720.47</v>
      </c>
      <c r="BC357">
        <v>4.7699999999999999E-2</v>
      </c>
      <c r="BD357" s="1">
        <v>15118.9</v>
      </c>
      <c r="BE357" s="1">
        <v>5116.6099999999997</v>
      </c>
      <c r="BF357">
        <v>2.2991000000000001</v>
      </c>
      <c r="BG357">
        <v>0.47939999999999999</v>
      </c>
      <c r="BH357">
        <v>0.24030000000000001</v>
      </c>
      <c r="BI357">
        <v>0.2185</v>
      </c>
      <c r="BJ357">
        <v>3.4000000000000002E-2</v>
      </c>
      <c r="BK357">
        <v>2.7699999999999999E-2</v>
      </c>
    </row>
    <row r="358" spans="1:63" x14ac:dyDescent="0.25">
      <c r="A358" t="s">
        <v>359</v>
      </c>
      <c r="B358">
        <v>44446</v>
      </c>
      <c r="C358">
        <v>76</v>
      </c>
      <c r="D358">
        <v>15.22</v>
      </c>
      <c r="E358" s="1">
        <v>1157.06</v>
      </c>
      <c r="F358" s="1">
        <v>1197.1600000000001</v>
      </c>
      <c r="G358">
        <v>2.5000000000000001E-3</v>
      </c>
      <c r="H358">
        <v>0</v>
      </c>
      <c r="I358">
        <v>8.0000000000000002E-3</v>
      </c>
      <c r="J358">
        <v>0</v>
      </c>
      <c r="K358">
        <v>8.9999999999999993E-3</v>
      </c>
      <c r="L358">
        <v>0.94350000000000001</v>
      </c>
      <c r="M358">
        <v>3.6999999999999998E-2</v>
      </c>
      <c r="N358">
        <v>0.99960000000000004</v>
      </c>
      <c r="O358">
        <v>8.0000000000000004E-4</v>
      </c>
      <c r="P358">
        <v>0.20760000000000001</v>
      </c>
      <c r="Q358" s="1">
        <v>54876.02</v>
      </c>
      <c r="R358">
        <v>0.2198</v>
      </c>
      <c r="S358">
        <v>0.2198</v>
      </c>
      <c r="T358">
        <v>0.56040000000000001</v>
      </c>
      <c r="U358">
        <v>14</v>
      </c>
      <c r="V358" s="1">
        <v>61091.86</v>
      </c>
      <c r="W358">
        <v>79.930000000000007</v>
      </c>
      <c r="X358" s="1">
        <v>100898.22</v>
      </c>
      <c r="Y358">
        <v>0.6079</v>
      </c>
      <c r="Z358">
        <v>0.1772</v>
      </c>
      <c r="AA358">
        <v>0.21490000000000001</v>
      </c>
      <c r="AB358">
        <v>0.3921</v>
      </c>
      <c r="AC358">
        <v>100.9</v>
      </c>
      <c r="AD358" s="1">
        <v>2420</v>
      </c>
      <c r="AE358">
        <v>244.49</v>
      </c>
      <c r="AF358" s="1">
        <v>84136.320000000007</v>
      </c>
      <c r="AG358">
        <v>66</v>
      </c>
      <c r="AH358" s="1">
        <v>26769</v>
      </c>
      <c r="AI358" s="1">
        <v>37782</v>
      </c>
      <c r="AJ358">
        <v>31</v>
      </c>
      <c r="AK358">
        <v>22.02</v>
      </c>
      <c r="AL358">
        <v>22.23</v>
      </c>
      <c r="AM358">
        <v>3.7</v>
      </c>
      <c r="AN358">
        <v>0</v>
      </c>
      <c r="AO358">
        <v>0.77759999999999996</v>
      </c>
      <c r="AP358" s="1">
        <v>1453.4</v>
      </c>
      <c r="AQ358" s="1">
        <v>2511.2800000000002</v>
      </c>
      <c r="AR358" s="1">
        <v>7541.33</v>
      </c>
      <c r="AS358">
        <v>556.58000000000004</v>
      </c>
      <c r="AT358">
        <v>426.64</v>
      </c>
      <c r="AU358" s="1">
        <v>12489.26</v>
      </c>
      <c r="AV358" s="1">
        <v>9508.25</v>
      </c>
      <c r="AW358">
        <v>0.69530000000000003</v>
      </c>
      <c r="AX358" s="1">
        <v>1997.7</v>
      </c>
      <c r="AY358">
        <v>0.14610000000000001</v>
      </c>
      <c r="AZ358" s="1">
        <v>1047.5999999999999</v>
      </c>
      <c r="BA358">
        <v>7.6600000000000001E-2</v>
      </c>
      <c r="BB358" s="1">
        <v>1120.5899999999999</v>
      </c>
      <c r="BC358">
        <v>8.1900000000000001E-2</v>
      </c>
      <c r="BD358" s="1">
        <v>13674.14</v>
      </c>
      <c r="BE358" s="1">
        <v>9684.1299999999992</v>
      </c>
      <c r="BF358">
        <v>5.7781000000000002</v>
      </c>
      <c r="BG358">
        <v>0.56430000000000002</v>
      </c>
      <c r="BH358">
        <v>0.2707</v>
      </c>
      <c r="BI358">
        <v>0.11840000000000001</v>
      </c>
      <c r="BJ358">
        <v>3.9199999999999999E-2</v>
      </c>
      <c r="BK358">
        <v>7.4000000000000003E-3</v>
      </c>
    </row>
    <row r="359" spans="1:63" x14ac:dyDescent="0.25">
      <c r="A359" t="s">
        <v>360</v>
      </c>
      <c r="B359">
        <v>46995</v>
      </c>
      <c r="C359">
        <v>23</v>
      </c>
      <c r="D359">
        <v>213.59</v>
      </c>
      <c r="E359" s="1">
        <v>4912.66</v>
      </c>
      <c r="F359" s="1">
        <v>4931.3500000000004</v>
      </c>
      <c r="G359">
        <v>0.1221</v>
      </c>
      <c r="H359">
        <v>8.0000000000000004E-4</v>
      </c>
      <c r="I359">
        <v>8.5699999999999998E-2</v>
      </c>
      <c r="J359">
        <v>1.8E-3</v>
      </c>
      <c r="K359">
        <v>4.1000000000000002E-2</v>
      </c>
      <c r="L359">
        <v>0.68479999999999996</v>
      </c>
      <c r="M359">
        <v>6.3799999999999996E-2</v>
      </c>
      <c r="N359">
        <v>6.3899999999999998E-2</v>
      </c>
      <c r="O359">
        <v>3.2300000000000002E-2</v>
      </c>
      <c r="P359">
        <v>0.12709999999999999</v>
      </c>
      <c r="Q359" s="1">
        <v>68468.41</v>
      </c>
      <c r="R359">
        <v>0.15640000000000001</v>
      </c>
      <c r="S359">
        <v>0.13500000000000001</v>
      </c>
      <c r="T359">
        <v>0.70860000000000001</v>
      </c>
      <c r="U359">
        <v>32</v>
      </c>
      <c r="V359" s="1">
        <v>91689.91</v>
      </c>
      <c r="W359">
        <v>153.07</v>
      </c>
      <c r="X359" s="1">
        <v>206844.47</v>
      </c>
      <c r="Y359">
        <v>0.77939999999999998</v>
      </c>
      <c r="Z359">
        <v>0.1729</v>
      </c>
      <c r="AA359">
        <v>4.7699999999999999E-2</v>
      </c>
      <c r="AB359">
        <v>0.22059999999999999</v>
      </c>
      <c r="AC359">
        <v>206.84</v>
      </c>
      <c r="AD359" s="1">
        <v>10126.24</v>
      </c>
      <c r="AE359" s="1">
        <v>1242.1500000000001</v>
      </c>
      <c r="AF359" s="1">
        <v>222800.89</v>
      </c>
      <c r="AG359">
        <v>523</v>
      </c>
      <c r="AH359" s="1">
        <v>71735</v>
      </c>
      <c r="AI359" s="1">
        <v>215316</v>
      </c>
      <c r="AJ359">
        <v>65.34</v>
      </c>
      <c r="AK359">
        <v>47.59</v>
      </c>
      <c r="AL359">
        <v>50.6</v>
      </c>
      <c r="AM359">
        <v>4.5</v>
      </c>
      <c r="AN359">
        <v>0</v>
      </c>
      <c r="AO359">
        <v>0.38440000000000002</v>
      </c>
      <c r="AP359" s="1">
        <v>1708.97</v>
      </c>
      <c r="AQ359" s="1">
        <v>2422.73</v>
      </c>
      <c r="AR359" s="1">
        <v>7336.73</v>
      </c>
      <c r="AS359" s="1">
        <v>1504.61</v>
      </c>
      <c r="AT359">
        <v>384.49</v>
      </c>
      <c r="AU359" s="1">
        <v>13357.54</v>
      </c>
      <c r="AV359" s="1">
        <v>1975.46</v>
      </c>
      <c r="AW359">
        <v>0.13589999999999999</v>
      </c>
      <c r="AX359" s="1">
        <v>9999.7000000000007</v>
      </c>
      <c r="AY359">
        <v>0.68779999999999997</v>
      </c>
      <c r="AZ359" s="1">
        <v>2165.6799999999998</v>
      </c>
      <c r="BA359">
        <v>0.14899999999999999</v>
      </c>
      <c r="BB359">
        <v>398.55</v>
      </c>
      <c r="BC359">
        <v>2.7400000000000001E-2</v>
      </c>
      <c r="BD359" s="1">
        <v>14539.39</v>
      </c>
      <c r="BE359">
        <v>592.98</v>
      </c>
      <c r="BF359">
        <v>4.1000000000000002E-2</v>
      </c>
      <c r="BG359">
        <v>0.63859999999999995</v>
      </c>
      <c r="BH359">
        <v>0.1915</v>
      </c>
      <c r="BI359">
        <v>0.1086</v>
      </c>
      <c r="BJ359">
        <v>4.41E-2</v>
      </c>
      <c r="BK359">
        <v>1.7100000000000001E-2</v>
      </c>
    </row>
    <row r="360" spans="1:63" x14ac:dyDescent="0.25">
      <c r="A360" t="s">
        <v>361</v>
      </c>
      <c r="B360">
        <v>44461</v>
      </c>
      <c r="C360">
        <v>1</v>
      </c>
      <c r="D360">
        <v>324.52</v>
      </c>
      <c r="E360">
        <v>324.52</v>
      </c>
      <c r="F360">
        <v>414.43</v>
      </c>
      <c r="G360">
        <v>0</v>
      </c>
      <c r="H360">
        <v>0</v>
      </c>
      <c r="I360">
        <v>2.3999999999999998E-3</v>
      </c>
      <c r="J360">
        <v>7.1999999999999998E-3</v>
      </c>
      <c r="K360">
        <v>3.1800000000000002E-2</v>
      </c>
      <c r="L360">
        <v>0.89590000000000003</v>
      </c>
      <c r="M360">
        <v>6.2700000000000006E-2</v>
      </c>
      <c r="N360">
        <v>0.99239999999999995</v>
      </c>
      <c r="O360">
        <v>0</v>
      </c>
      <c r="P360">
        <v>0.18079999999999999</v>
      </c>
      <c r="Q360" s="1">
        <v>50815.519999999997</v>
      </c>
      <c r="R360">
        <v>0.2581</v>
      </c>
      <c r="S360">
        <v>0.129</v>
      </c>
      <c r="T360">
        <v>0.6129</v>
      </c>
      <c r="U360">
        <v>9.1999999999999993</v>
      </c>
      <c r="V360" s="1">
        <v>50915</v>
      </c>
      <c r="W360">
        <v>34.29</v>
      </c>
      <c r="X360" s="1">
        <v>114511.99</v>
      </c>
      <c r="Y360">
        <v>0.26540000000000002</v>
      </c>
      <c r="Z360">
        <v>0.4869</v>
      </c>
      <c r="AA360">
        <v>0.24779999999999999</v>
      </c>
      <c r="AB360">
        <v>0.73460000000000003</v>
      </c>
      <c r="AC360">
        <v>114.51</v>
      </c>
      <c r="AD360" s="1">
        <v>3764.35</v>
      </c>
      <c r="AE360">
        <v>192.25</v>
      </c>
      <c r="AF360" s="1">
        <v>68389.86</v>
      </c>
      <c r="AG360">
        <v>32</v>
      </c>
      <c r="AH360" s="1">
        <v>20864</v>
      </c>
      <c r="AI360" s="1">
        <v>30702</v>
      </c>
      <c r="AJ360">
        <v>38.21</v>
      </c>
      <c r="AK360">
        <v>22.06</v>
      </c>
      <c r="AL360">
        <v>36.049999999999997</v>
      </c>
      <c r="AM360">
        <v>3.72</v>
      </c>
      <c r="AN360">
        <v>0</v>
      </c>
      <c r="AO360">
        <v>0.73150000000000004</v>
      </c>
      <c r="AP360" s="1">
        <v>1966.99</v>
      </c>
      <c r="AQ360" s="1">
        <v>3107.08</v>
      </c>
      <c r="AR360" s="1">
        <v>6261.06</v>
      </c>
      <c r="AS360">
        <v>494.68</v>
      </c>
      <c r="AT360">
        <v>357.92</v>
      </c>
      <c r="AU360" s="1">
        <v>12187.68</v>
      </c>
      <c r="AV360" s="1">
        <v>8809.4</v>
      </c>
      <c r="AW360">
        <v>0.52310000000000001</v>
      </c>
      <c r="AX360" s="1">
        <v>2566.7600000000002</v>
      </c>
      <c r="AY360">
        <v>0.15240000000000001</v>
      </c>
      <c r="AZ360" s="1">
        <v>3474.49</v>
      </c>
      <c r="BA360">
        <v>0.20630000000000001</v>
      </c>
      <c r="BB360" s="1">
        <v>1988.88</v>
      </c>
      <c r="BC360">
        <v>0.1181</v>
      </c>
      <c r="BD360" s="1">
        <v>16839.53</v>
      </c>
      <c r="BE360" s="1">
        <v>11349.83</v>
      </c>
      <c r="BF360">
        <v>13.9962</v>
      </c>
      <c r="BG360">
        <v>0.47889999999999999</v>
      </c>
      <c r="BH360">
        <v>0.1603</v>
      </c>
      <c r="BI360">
        <v>0.32340000000000002</v>
      </c>
      <c r="BJ360">
        <v>2.4799999999999999E-2</v>
      </c>
      <c r="BK360">
        <v>1.26E-2</v>
      </c>
    </row>
    <row r="361" spans="1:63" x14ac:dyDescent="0.25">
      <c r="A361" t="s">
        <v>362</v>
      </c>
      <c r="B361">
        <v>45955</v>
      </c>
      <c r="C361">
        <v>36</v>
      </c>
      <c r="D361">
        <v>20.239999999999998</v>
      </c>
      <c r="E361">
        <v>728.81</v>
      </c>
      <c r="F361">
        <v>739.04</v>
      </c>
      <c r="G361">
        <v>7.7999999999999996E-3</v>
      </c>
      <c r="H361">
        <v>5.0000000000000001E-4</v>
      </c>
      <c r="I361">
        <v>6.7999999999999996E-3</v>
      </c>
      <c r="J361">
        <v>0</v>
      </c>
      <c r="K361">
        <v>1.49E-2</v>
      </c>
      <c r="L361">
        <v>0.96589999999999998</v>
      </c>
      <c r="M361">
        <v>4.1000000000000003E-3</v>
      </c>
      <c r="N361">
        <v>5.1700000000000003E-2</v>
      </c>
      <c r="O361">
        <v>4.1000000000000003E-3</v>
      </c>
      <c r="P361">
        <v>0.10059999999999999</v>
      </c>
      <c r="Q361" s="1">
        <v>61453.71</v>
      </c>
      <c r="R361">
        <v>0.18029999999999999</v>
      </c>
      <c r="S361">
        <v>0.14749999999999999</v>
      </c>
      <c r="T361">
        <v>0.67210000000000003</v>
      </c>
      <c r="U361">
        <v>4</v>
      </c>
      <c r="V361" s="1">
        <v>96927.75</v>
      </c>
      <c r="W361">
        <v>182.16</v>
      </c>
      <c r="X361" s="1">
        <v>168337.18</v>
      </c>
      <c r="Y361">
        <v>0.81940000000000002</v>
      </c>
      <c r="Z361">
        <v>0.1532</v>
      </c>
      <c r="AA361">
        <v>2.7400000000000001E-2</v>
      </c>
      <c r="AB361">
        <v>0.18060000000000001</v>
      </c>
      <c r="AC361">
        <v>168.34</v>
      </c>
      <c r="AD361" s="1">
        <v>3699.64</v>
      </c>
      <c r="AE361">
        <v>391.23</v>
      </c>
      <c r="AF361" s="1">
        <v>161244.24</v>
      </c>
      <c r="AG361">
        <v>372</v>
      </c>
      <c r="AH361" s="1">
        <v>42068</v>
      </c>
      <c r="AI361" s="1">
        <v>88844</v>
      </c>
      <c r="AJ361">
        <v>42.85</v>
      </c>
      <c r="AK361">
        <v>20</v>
      </c>
      <c r="AL361">
        <v>28.83</v>
      </c>
      <c r="AM361">
        <v>5</v>
      </c>
      <c r="AN361" s="1">
        <v>3173.02</v>
      </c>
      <c r="AO361">
        <v>0.85940000000000005</v>
      </c>
      <c r="AP361" s="1">
        <v>1580.02</v>
      </c>
      <c r="AQ361" s="1">
        <v>1948.3</v>
      </c>
      <c r="AR361" s="1">
        <v>7314.93</v>
      </c>
      <c r="AS361">
        <v>514.51</v>
      </c>
      <c r="AT361">
        <v>353.17</v>
      </c>
      <c r="AU361" s="1">
        <v>11710.98</v>
      </c>
      <c r="AV361" s="1">
        <v>4937.4399999999996</v>
      </c>
      <c r="AW361">
        <v>0.3004</v>
      </c>
      <c r="AX361" s="1">
        <v>6501.57</v>
      </c>
      <c r="AY361">
        <v>0.39550000000000002</v>
      </c>
      <c r="AZ361" s="1">
        <v>4611.24</v>
      </c>
      <c r="BA361">
        <v>0.28050000000000003</v>
      </c>
      <c r="BB361">
        <v>388.59</v>
      </c>
      <c r="BC361">
        <v>2.3599999999999999E-2</v>
      </c>
      <c r="BD361" s="1">
        <v>16438.84</v>
      </c>
      <c r="BE361" s="1">
        <v>4099.29</v>
      </c>
      <c r="BF361">
        <v>0.48820000000000002</v>
      </c>
      <c r="BG361">
        <v>0.56269999999999998</v>
      </c>
      <c r="BH361">
        <v>0.23960000000000001</v>
      </c>
      <c r="BI361">
        <v>0.1638</v>
      </c>
      <c r="BJ361">
        <v>1.7299999999999999E-2</v>
      </c>
      <c r="BK361">
        <v>1.66E-2</v>
      </c>
    </row>
    <row r="362" spans="1:63" x14ac:dyDescent="0.25">
      <c r="A362" t="s">
        <v>363</v>
      </c>
      <c r="B362">
        <v>45963</v>
      </c>
      <c r="C362">
        <v>27</v>
      </c>
      <c r="D362">
        <v>14.24</v>
      </c>
      <c r="E362">
        <v>384.42</v>
      </c>
      <c r="F362">
        <v>384.81</v>
      </c>
      <c r="G362">
        <v>5.1999999999999998E-3</v>
      </c>
      <c r="H362">
        <v>0</v>
      </c>
      <c r="I362">
        <v>1.04E-2</v>
      </c>
      <c r="J362">
        <v>5.9999999999999995E-4</v>
      </c>
      <c r="K362">
        <v>1.6899999999999998E-2</v>
      </c>
      <c r="L362">
        <v>0.94350000000000001</v>
      </c>
      <c r="M362">
        <v>2.3400000000000001E-2</v>
      </c>
      <c r="N362">
        <v>0.1154</v>
      </c>
      <c r="O362">
        <v>0</v>
      </c>
      <c r="P362">
        <v>9.0499999999999997E-2</v>
      </c>
      <c r="Q362" s="1">
        <v>56618.64</v>
      </c>
      <c r="R362">
        <v>0.26190000000000002</v>
      </c>
      <c r="S362">
        <v>0.1429</v>
      </c>
      <c r="T362">
        <v>0.59519999999999995</v>
      </c>
      <c r="U362">
        <v>2.2599999999999998</v>
      </c>
      <c r="V362" s="1">
        <v>85374.78</v>
      </c>
      <c r="W362">
        <v>169.39</v>
      </c>
      <c r="X362" s="1">
        <v>164362.68</v>
      </c>
      <c r="Y362">
        <v>0.8669</v>
      </c>
      <c r="Z362">
        <v>0.11459999999999999</v>
      </c>
      <c r="AA362">
        <v>1.84E-2</v>
      </c>
      <c r="AB362">
        <v>0.1331</v>
      </c>
      <c r="AC362">
        <v>164.36</v>
      </c>
      <c r="AD362" s="1">
        <v>3565.06</v>
      </c>
      <c r="AE362">
        <v>511.42</v>
      </c>
      <c r="AF362" s="1">
        <v>160534.01999999999</v>
      </c>
      <c r="AG362">
        <v>369</v>
      </c>
      <c r="AH362" s="1">
        <v>36309</v>
      </c>
      <c r="AI362" s="1">
        <v>56705</v>
      </c>
      <c r="AJ362">
        <v>46.65</v>
      </c>
      <c r="AK362">
        <v>20.65</v>
      </c>
      <c r="AL362">
        <v>25.51</v>
      </c>
      <c r="AM362">
        <v>4.4000000000000004</v>
      </c>
      <c r="AN362" s="1">
        <v>1776.25</v>
      </c>
      <c r="AO362">
        <v>1.2575000000000001</v>
      </c>
      <c r="AP362" s="1">
        <v>1553.27</v>
      </c>
      <c r="AQ362" s="1">
        <v>1995.52</v>
      </c>
      <c r="AR362" s="1">
        <v>8006.91</v>
      </c>
      <c r="AS362">
        <v>523.94000000000005</v>
      </c>
      <c r="AT362">
        <v>571.36</v>
      </c>
      <c r="AU362" s="1">
        <v>12650.95</v>
      </c>
      <c r="AV362" s="1">
        <v>7079.36</v>
      </c>
      <c r="AW362">
        <v>0.48380000000000001</v>
      </c>
      <c r="AX362" s="1">
        <v>5329.89</v>
      </c>
      <c r="AY362">
        <v>0.36420000000000002</v>
      </c>
      <c r="AZ362" s="1">
        <v>1757.09</v>
      </c>
      <c r="BA362">
        <v>0.1201</v>
      </c>
      <c r="BB362">
        <v>466.64</v>
      </c>
      <c r="BC362">
        <v>3.1899999999999998E-2</v>
      </c>
      <c r="BD362" s="1">
        <v>14632.98</v>
      </c>
      <c r="BE362" s="1">
        <v>6514.02</v>
      </c>
      <c r="BF362">
        <v>2.0655000000000001</v>
      </c>
      <c r="BG362">
        <v>0.5665</v>
      </c>
      <c r="BH362">
        <v>0.214</v>
      </c>
      <c r="BI362">
        <v>0.185</v>
      </c>
      <c r="BJ362">
        <v>2.01E-2</v>
      </c>
      <c r="BK362">
        <v>1.44E-2</v>
      </c>
    </row>
    <row r="363" spans="1:63" x14ac:dyDescent="0.25">
      <c r="A363" t="s">
        <v>364</v>
      </c>
      <c r="B363">
        <v>48710</v>
      </c>
      <c r="C363">
        <v>29</v>
      </c>
      <c r="D363">
        <v>33.770000000000003</v>
      </c>
      <c r="E363">
        <v>979.26</v>
      </c>
      <c r="F363" s="1">
        <v>1104.01</v>
      </c>
      <c r="G363">
        <v>1.8E-3</v>
      </c>
      <c r="H363">
        <v>0</v>
      </c>
      <c r="I363">
        <v>4.4999999999999997E-3</v>
      </c>
      <c r="J363">
        <v>8.9999999999999998E-4</v>
      </c>
      <c r="K363">
        <v>1.3599999999999999E-2</v>
      </c>
      <c r="L363">
        <v>0.93420000000000003</v>
      </c>
      <c r="M363">
        <v>4.4900000000000002E-2</v>
      </c>
      <c r="N363">
        <v>0.53100000000000003</v>
      </c>
      <c r="O363">
        <v>0</v>
      </c>
      <c r="P363">
        <v>0.15529999999999999</v>
      </c>
      <c r="Q363" s="1">
        <v>56805.31</v>
      </c>
      <c r="R363">
        <v>0.32050000000000001</v>
      </c>
      <c r="S363">
        <v>0.23080000000000001</v>
      </c>
      <c r="T363">
        <v>0.44869999999999999</v>
      </c>
      <c r="U363">
        <v>7</v>
      </c>
      <c r="V363" s="1">
        <v>75252.570000000007</v>
      </c>
      <c r="W363">
        <v>135.51</v>
      </c>
      <c r="X363" s="1">
        <v>108259.75</v>
      </c>
      <c r="Y363">
        <v>0.88039999999999996</v>
      </c>
      <c r="Z363">
        <v>7.1900000000000006E-2</v>
      </c>
      <c r="AA363">
        <v>4.7699999999999999E-2</v>
      </c>
      <c r="AB363">
        <v>0.1196</v>
      </c>
      <c r="AC363">
        <v>108.26</v>
      </c>
      <c r="AD363" s="1">
        <v>2906.77</v>
      </c>
      <c r="AE363">
        <v>461.4</v>
      </c>
      <c r="AF363" s="1">
        <v>91803.38</v>
      </c>
      <c r="AG363">
        <v>81</v>
      </c>
      <c r="AH363" s="1">
        <v>30741</v>
      </c>
      <c r="AI363" s="1">
        <v>45310</v>
      </c>
      <c r="AJ363">
        <v>47.53</v>
      </c>
      <c r="AK363">
        <v>25.44</v>
      </c>
      <c r="AL363">
        <v>30.43</v>
      </c>
      <c r="AM363">
        <v>6.5</v>
      </c>
      <c r="AN363" s="1">
        <v>1732.24</v>
      </c>
      <c r="AO363">
        <v>1.5327</v>
      </c>
      <c r="AP363" s="1">
        <v>1379.07</v>
      </c>
      <c r="AQ363" s="1">
        <v>1970.8</v>
      </c>
      <c r="AR363" s="1">
        <v>6714.05</v>
      </c>
      <c r="AS363">
        <v>818.05</v>
      </c>
      <c r="AT363">
        <v>465.6</v>
      </c>
      <c r="AU363" s="1">
        <v>11347.54</v>
      </c>
      <c r="AV363" s="1">
        <v>7027.86</v>
      </c>
      <c r="AW363">
        <v>0.5151</v>
      </c>
      <c r="AX363" s="1">
        <v>3653.11</v>
      </c>
      <c r="AY363">
        <v>0.26769999999999999</v>
      </c>
      <c r="AZ363" s="1">
        <v>2043.86</v>
      </c>
      <c r="BA363">
        <v>0.14979999999999999</v>
      </c>
      <c r="BB363">
        <v>919.88</v>
      </c>
      <c r="BC363">
        <v>6.7400000000000002E-2</v>
      </c>
      <c r="BD363" s="1">
        <v>13644.71</v>
      </c>
      <c r="BE363" s="1">
        <v>7697.98</v>
      </c>
      <c r="BF363">
        <v>2.8942000000000001</v>
      </c>
      <c r="BG363">
        <v>0.5736</v>
      </c>
      <c r="BH363">
        <v>0.20230000000000001</v>
      </c>
      <c r="BI363">
        <v>0.1646</v>
      </c>
      <c r="BJ363">
        <v>4.2200000000000001E-2</v>
      </c>
      <c r="BK363">
        <v>1.7299999999999999E-2</v>
      </c>
    </row>
    <row r="364" spans="1:63" x14ac:dyDescent="0.25">
      <c r="A364" t="s">
        <v>365</v>
      </c>
      <c r="B364">
        <v>44479</v>
      </c>
      <c r="C364">
        <v>97</v>
      </c>
      <c r="D364">
        <v>17.82</v>
      </c>
      <c r="E364" s="1">
        <v>1728.27</v>
      </c>
      <c r="F364" s="1">
        <v>1677.89</v>
      </c>
      <c r="G364">
        <v>2.8999999999999998E-3</v>
      </c>
      <c r="H364">
        <v>5.9999999999999995E-4</v>
      </c>
      <c r="I364">
        <v>2.0999999999999999E-3</v>
      </c>
      <c r="J364">
        <v>1.8E-3</v>
      </c>
      <c r="K364">
        <v>7.1999999999999998E-3</v>
      </c>
      <c r="L364">
        <v>0.97119999999999995</v>
      </c>
      <c r="M364">
        <v>1.4200000000000001E-2</v>
      </c>
      <c r="N364">
        <v>1</v>
      </c>
      <c r="O364">
        <v>5.0000000000000001E-4</v>
      </c>
      <c r="P364">
        <v>0.16839999999999999</v>
      </c>
      <c r="Q364" s="1">
        <v>53433.47</v>
      </c>
      <c r="R364">
        <v>0.1721</v>
      </c>
      <c r="S364">
        <v>0.23769999999999999</v>
      </c>
      <c r="T364">
        <v>0.59019999999999995</v>
      </c>
      <c r="U364">
        <v>12</v>
      </c>
      <c r="V364" s="1">
        <v>80480.75</v>
      </c>
      <c r="W364">
        <v>142.08000000000001</v>
      </c>
      <c r="X364" s="1">
        <v>104774.53</v>
      </c>
      <c r="Y364">
        <v>0.6996</v>
      </c>
      <c r="Z364">
        <v>0.1479</v>
      </c>
      <c r="AA364">
        <v>0.1525</v>
      </c>
      <c r="AB364">
        <v>0.3004</v>
      </c>
      <c r="AC364">
        <v>104.77</v>
      </c>
      <c r="AD364" s="1">
        <v>2484.16</v>
      </c>
      <c r="AE364">
        <v>265.81</v>
      </c>
      <c r="AF364" s="1">
        <v>84749.91</v>
      </c>
      <c r="AG364">
        <v>67</v>
      </c>
      <c r="AH364" s="1">
        <v>29790</v>
      </c>
      <c r="AI364" s="1">
        <v>42393</v>
      </c>
      <c r="AJ364">
        <v>32</v>
      </c>
      <c r="AK364">
        <v>22.25</v>
      </c>
      <c r="AL364">
        <v>22.09</v>
      </c>
      <c r="AM364">
        <v>3.8</v>
      </c>
      <c r="AN364">
        <v>0</v>
      </c>
      <c r="AO364">
        <v>0.78300000000000003</v>
      </c>
      <c r="AP364" s="1">
        <v>1575.51</v>
      </c>
      <c r="AQ364" s="1">
        <v>2863.44</v>
      </c>
      <c r="AR364" s="1">
        <v>8288.5300000000007</v>
      </c>
      <c r="AS364">
        <v>869.73</v>
      </c>
      <c r="AT364">
        <v>388.02</v>
      </c>
      <c r="AU364" s="1">
        <v>13985.2</v>
      </c>
      <c r="AV364" s="1">
        <v>10153.02</v>
      </c>
      <c r="AW364">
        <v>0.67710000000000004</v>
      </c>
      <c r="AX364" s="1">
        <v>2025.28</v>
      </c>
      <c r="AY364">
        <v>0.1351</v>
      </c>
      <c r="AZ364">
        <v>932.52</v>
      </c>
      <c r="BA364">
        <v>6.2199999999999998E-2</v>
      </c>
      <c r="BB364" s="1">
        <v>1884.76</v>
      </c>
      <c r="BC364">
        <v>0.12570000000000001</v>
      </c>
      <c r="BD364" s="1">
        <v>14995.58</v>
      </c>
      <c r="BE364" s="1">
        <v>8201.14</v>
      </c>
      <c r="BF364">
        <v>4.2054999999999998</v>
      </c>
      <c r="BG364">
        <v>0.46039999999999998</v>
      </c>
      <c r="BH364">
        <v>0.26419999999999999</v>
      </c>
      <c r="BI364">
        <v>0.2356</v>
      </c>
      <c r="BJ364">
        <v>3.2800000000000003E-2</v>
      </c>
      <c r="BK364">
        <v>7.0000000000000001E-3</v>
      </c>
    </row>
    <row r="365" spans="1:63" x14ac:dyDescent="0.25">
      <c r="A365" t="s">
        <v>366</v>
      </c>
      <c r="B365">
        <v>47720</v>
      </c>
      <c r="C365">
        <v>84</v>
      </c>
      <c r="D365">
        <v>10.85</v>
      </c>
      <c r="E365">
        <v>910.98</v>
      </c>
      <c r="F365">
        <v>867.27</v>
      </c>
      <c r="G365">
        <v>0</v>
      </c>
      <c r="H365">
        <v>0</v>
      </c>
      <c r="I365">
        <v>1.15E-2</v>
      </c>
      <c r="J365">
        <v>6.9999999999999999E-4</v>
      </c>
      <c r="K365">
        <v>1.14E-2</v>
      </c>
      <c r="L365">
        <v>0.94869999999999999</v>
      </c>
      <c r="M365">
        <v>2.7699999999999999E-2</v>
      </c>
      <c r="N365">
        <v>0.42709999999999998</v>
      </c>
      <c r="O365">
        <v>0</v>
      </c>
      <c r="P365">
        <v>0.1273</v>
      </c>
      <c r="Q365" s="1">
        <v>54083.33</v>
      </c>
      <c r="R365">
        <v>0.22969999999999999</v>
      </c>
      <c r="S365">
        <v>0.1081</v>
      </c>
      <c r="T365">
        <v>0.66220000000000001</v>
      </c>
      <c r="U365">
        <v>9.31</v>
      </c>
      <c r="V365" s="1">
        <v>68173.899999999994</v>
      </c>
      <c r="W365">
        <v>92.54</v>
      </c>
      <c r="X365" s="1">
        <v>130536.06</v>
      </c>
      <c r="Y365">
        <v>0.89019999999999999</v>
      </c>
      <c r="Z365">
        <v>7.1999999999999995E-2</v>
      </c>
      <c r="AA365">
        <v>3.78E-2</v>
      </c>
      <c r="AB365">
        <v>0.10979999999999999</v>
      </c>
      <c r="AC365">
        <v>130.54</v>
      </c>
      <c r="AD365" s="1">
        <v>3199.75</v>
      </c>
      <c r="AE365">
        <v>401.59</v>
      </c>
      <c r="AF365" s="1">
        <v>122254.77</v>
      </c>
      <c r="AG365">
        <v>172</v>
      </c>
      <c r="AH365" s="1">
        <v>31763</v>
      </c>
      <c r="AI365" s="1">
        <v>45388</v>
      </c>
      <c r="AJ365">
        <v>35</v>
      </c>
      <c r="AK365">
        <v>24.01</v>
      </c>
      <c r="AL365">
        <v>25.16</v>
      </c>
      <c r="AM365">
        <v>4.5</v>
      </c>
      <c r="AN365" s="1">
        <v>1294.76</v>
      </c>
      <c r="AO365">
        <v>1.5434000000000001</v>
      </c>
      <c r="AP365" s="1">
        <v>1532.88</v>
      </c>
      <c r="AQ365" s="1">
        <v>2072.36</v>
      </c>
      <c r="AR365" s="1">
        <v>6205.7</v>
      </c>
      <c r="AS365">
        <v>439.41</v>
      </c>
      <c r="AT365">
        <v>234.77</v>
      </c>
      <c r="AU365" s="1">
        <v>10485.16</v>
      </c>
      <c r="AV365" s="1">
        <v>7127.64</v>
      </c>
      <c r="AW365">
        <v>0.54590000000000005</v>
      </c>
      <c r="AX365" s="1">
        <v>4039.27</v>
      </c>
      <c r="AY365">
        <v>0.30940000000000001</v>
      </c>
      <c r="AZ365" s="1">
        <v>1296.77</v>
      </c>
      <c r="BA365">
        <v>9.9299999999999999E-2</v>
      </c>
      <c r="BB365">
        <v>592.29999999999995</v>
      </c>
      <c r="BC365">
        <v>4.5400000000000003E-2</v>
      </c>
      <c r="BD365" s="1">
        <v>13055.98</v>
      </c>
      <c r="BE365" s="1">
        <v>7518.26</v>
      </c>
      <c r="BF365">
        <v>2.8153000000000001</v>
      </c>
      <c r="BG365">
        <v>0.49959999999999999</v>
      </c>
      <c r="BH365">
        <v>0.24970000000000001</v>
      </c>
      <c r="BI365">
        <v>0.21249999999999999</v>
      </c>
      <c r="BJ365">
        <v>2.6499999999999999E-2</v>
      </c>
      <c r="BK365">
        <v>1.17E-2</v>
      </c>
    </row>
    <row r="366" spans="1:63" x14ac:dyDescent="0.25">
      <c r="A366" t="s">
        <v>367</v>
      </c>
      <c r="B366">
        <v>46136</v>
      </c>
      <c r="C366">
        <v>7</v>
      </c>
      <c r="D366">
        <v>84.98</v>
      </c>
      <c r="E366">
        <v>594.87</v>
      </c>
      <c r="F366">
        <v>653.64</v>
      </c>
      <c r="G366">
        <v>0</v>
      </c>
      <c r="H366">
        <v>0</v>
      </c>
      <c r="I366">
        <v>2.12E-2</v>
      </c>
      <c r="J366">
        <v>1.5E-3</v>
      </c>
      <c r="K366">
        <v>1.8700000000000001E-2</v>
      </c>
      <c r="L366">
        <v>0.89200000000000002</v>
      </c>
      <c r="M366">
        <v>6.6600000000000006E-2</v>
      </c>
      <c r="N366">
        <v>1</v>
      </c>
      <c r="O366">
        <v>0</v>
      </c>
      <c r="P366">
        <v>0.16869999999999999</v>
      </c>
      <c r="Q366" s="1">
        <v>53943.11</v>
      </c>
      <c r="R366">
        <v>0.3226</v>
      </c>
      <c r="S366">
        <v>0.2903</v>
      </c>
      <c r="T366">
        <v>0.3871</v>
      </c>
      <c r="U366">
        <v>7.5</v>
      </c>
      <c r="V366" s="1">
        <v>77295.73</v>
      </c>
      <c r="W366">
        <v>75.72</v>
      </c>
      <c r="X366" s="1">
        <v>78476.81</v>
      </c>
      <c r="Y366">
        <v>0.74409999999999998</v>
      </c>
      <c r="Z366">
        <v>0.17430000000000001</v>
      </c>
      <c r="AA366">
        <v>8.1600000000000006E-2</v>
      </c>
      <c r="AB366">
        <v>0.25590000000000002</v>
      </c>
      <c r="AC366">
        <v>78.48</v>
      </c>
      <c r="AD366" s="1">
        <v>1974.3</v>
      </c>
      <c r="AE366">
        <v>291.41000000000003</v>
      </c>
      <c r="AF366" s="1">
        <v>66234.5</v>
      </c>
      <c r="AG366">
        <v>28</v>
      </c>
      <c r="AH366" s="1">
        <v>27636</v>
      </c>
      <c r="AI366" s="1">
        <v>36451</v>
      </c>
      <c r="AJ366">
        <v>27.02</v>
      </c>
      <c r="AK366">
        <v>25.15</v>
      </c>
      <c r="AL366">
        <v>24.31</v>
      </c>
      <c r="AM366">
        <v>5.27</v>
      </c>
      <c r="AN366">
        <v>995.77</v>
      </c>
      <c r="AO366">
        <v>1.5583</v>
      </c>
      <c r="AP366" s="1">
        <v>2091.7199999999998</v>
      </c>
      <c r="AQ366" s="1">
        <v>2954.94</v>
      </c>
      <c r="AR366" s="1">
        <v>7814.48</v>
      </c>
      <c r="AS366">
        <v>713.6</v>
      </c>
      <c r="AT366">
        <v>405.71</v>
      </c>
      <c r="AU366" s="1">
        <v>13980.54</v>
      </c>
      <c r="AV366" s="1">
        <v>10849.89</v>
      </c>
      <c r="AW366">
        <v>0.70020000000000004</v>
      </c>
      <c r="AX366" s="1">
        <v>2372.27</v>
      </c>
      <c r="AY366">
        <v>0.15310000000000001</v>
      </c>
      <c r="AZ366">
        <v>356.58</v>
      </c>
      <c r="BA366">
        <v>2.3E-2</v>
      </c>
      <c r="BB366" s="1">
        <v>1917.33</v>
      </c>
      <c r="BC366">
        <v>0.1237</v>
      </c>
      <c r="BD366" s="1">
        <v>15496.07</v>
      </c>
      <c r="BE366" s="1">
        <v>11102.23</v>
      </c>
      <c r="BF366">
        <v>7.3067000000000002</v>
      </c>
      <c r="BG366">
        <v>0.51400000000000001</v>
      </c>
      <c r="BH366">
        <v>0.17780000000000001</v>
      </c>
      <c r="BI366">
        <v>0.27789999999999998</v>
      </c>
      <c r="BJ366">
        <v>2.1600000000000001E-2</v>
      </c>
      <c r="BK366">
        <v>8.6E-3</v>
      </c>
    </row>
    <row r="367" spans="1:63" x14ac:dyDescent="0.25">
      <c r="A367" t="s">
        <v>368</v>
      </c>
      <c r="B367">
        <v>44487</v>
      </c>
      <c r="C367">
        <v>71</v>
      </c>
      <c r="D367">
        <v>46</v>
      </c>
      <c r="E367" s="1">
        <v>3266.2</v>
      </c>
      <c r="F367" s="1">
        <v>3105.53</v>
      </c>
      <c r="G367">
        <v>4.8999999999999998E-3</v>
      </c>
      <c r="H367">
        <v>1E-3</v>
      </c>
      <c r="I367">
        <v>1.15E-2</v>
      </c>
      <c r="J367">
        <v>0</v>
      </c>
      <c r="K367">
        <v>0.12640000000000001</v>
      </c>
      <c r="L367">
        <v>0.82740000000000002</v>
      </c>
      <c r="M367">
        <v>2.8799999999999999E-2</v>
      </c>
      <c r="N367">
        <v>0.31509999999999999</v>
      </c>
      <c r="O367">
        <v>7.6600000000000001E-2</v>
      </c>
      <c r="P367">
        <v>0.1527</v>
      </c>
      <c r="Q367" s="1">
        <v>59580.24</v>
      </c>
      <c r="R367">
        <v>0.15</v>
      </c>
      <c r="S367">
        <v>0.19500000000000001</v>
      </c>
      <c r="T367">
        <v>0.65500000000000003</v>
      </c>
      <c r="U367">
        <v>18.7</v>
      </c>
      <c r="V367" s="1">
        <v>85071.360000000001</v>
      </c>
      <c r="W367">
        <v>168.77</v>
      </c>
      <c r="X367" s="1">
        <v>144789.54999999999</v>
      </c>
      <c r="Y367">
        <v>0.72609999999999997</v>
      </c>
      <c r="Z367">
        <v>0.22439999999999999</v>
      </c>
      <c r="AA367">
        <v>4.9500000000000002E-2</v>
      </c>
      <c r="AB367">
        <v>0.27389999999999998</v>
      </c>
      <c r="AC367">
        <v>144.79</v>
      </c>
      <c r="AD367" s="1">
        <v>5359.14</v>
      </c>
      <c r="AE367">
        <v>473.36</v>
      </c>
      <c r="AF367" s="1">
        <v>137528.20000000001</v>
      </c>
      <c r="AG367">
        <v>253</v>
      </c>
      <c r="AH367" s="1">
        <v>31642</v>
      </c>
      <c r="AI367" s="1">
        <v>52524</v>
      </c>
      <c r="AJ367">
        <v>55.4</v>
      </c>
      <c r="AK367">
        <v>35.270000000000003</v>
      </c>
      <c r="AL367">
        <v>38.61</v>
      </c>
      <c r="AM367">
        <v>4</v>
      </c>
      <c r="AN367">
        <v>0</v>
      </c>
      <c r="AO367">
        <v>1.1204000000000001</v>
      </c>
      <c r="AP367" s="1">
        <v>1429.15</v>
      </c>
      <c r="AQ367" s="1">
        <v>1505.89</v>
      </c>
      <c r="AR367" s="1">
        <v>6497.35</v>
      </c>
      <c r="AS367">
        <v>532.71</v>
      </c>
      <c r="AT367">
        <v>152.16</v>
      </c>
      <c r="AU367" s="1">
        <v>10117.26</v>
      </c>
      <c r="AV367" s="1">
        <v>5020.62</v>
      </c>
      <c r="AW367">
        <v>0.44019999999999998</v>
      </c>
      <c r="AX367" s="1">
        <v>4732.3599999999997</v>
      </c>
      <c r="AY367">
        <v>0.41499999999999998</v>
      </c>
      <c r="AZ367">
        <v>971.27</v>
      </c>
      <c r="BA367">
        <v>8.5199999999999998E-2</v>
      </c>
      <c r="BB367">
        <v>680.08</v>
      </c>
      <c r="BC367">
        <v>5.96E-2</v>
      </c>
      <c r="BD367" s="1">
        <v>11404.32</v>
      </c>
      <c r="BE367" s="1">
        <v>3640.02</v>
      </c>
      <c r="BF367">
        <v>1.0987</v>
      </c>
      <c r="BG367">
        <v>0.54690000000000005</v>
      </c>
      <c r="BH367">
        <v>0.23039999999999999</v>
      </c>
      <c r="BI367">
        <v>0.16739999999999999</v>
      </c>
      <c r="BJ367">
        <v>3.6999999999999998E-2</v>
      </c>
      <c r="BK367">
        <v>1.83E-2</v>
      </c>
    </row>
    <row r="368" spans="1:63" x14ac:dyDescent="0.25">
      <c r="A368" t="s">
        <v>369</v>
      </c>
      <c r="B368">
        <v>45559</v>
      </c>
      <c r="C368">
        <v>66</v>
      </c>
      <c r="D368">
        <v>32.07</v>
      </c>
      <c r="E368" s="1">
        <v>2116.42</v>
      </c>
      <c r="F368" s="1">
        <v>2301.96</v>
      </c>
      <c r="G368">
        <v>2.5999999999999999E-3</v>
      </c>
      <c r="H368">
        <v>0</v>
      </c>
      <c r="I368">
        <v>8.0000000000000002E-3</v>
      </c>
      <c r="J368">
        <v>4.0000000000000002E-4</v>
      </c>
      <c r="K368">
        <v>1.7999999999999999E-2</v>
      </c>
      <c r="L368">
        <v>0.94750000000000001</v>
      </c>
      <c r="M368">
        <v>2.35E-2</v>
      </c>
      <c r="N368">
        <v>0.39439999999999997</v>
      </c>
      <c r="O368">
        <v>1.6999999999999999E-3</v>
      </c>
      <c r="P368">
        <v>0.1666</v>
      </c>
      <c r="Q368" s="1">
        <v>65841.42</v>
      </c>
      <c r="R368">
        <v>0.15240000000000001</v>
      </c>
      <c r="S368">
        <v>0.23780000000000001</v>
      </c>
      <c r="T368">
        <v>0.60980000000000001</v>
      </c>
      <c r="U368">
        <v>14.27</v>
      </c>
      <c r="V368" s="1">
        <v>86341.84</v>
      </c>
      <c r="W368">
        <v>142.18</v>
      </c>
      <c r="X368" s="1">
        <v>215246.24</v>
      </c>
      <c r="Y368">
        <v>0.67520000000000002</v>
      </c>
      <c r="Z368">
        <v>0.16919999999999999</v>
      </c>
      <c r="AA368">
        <v>0.15559999999999999</v>
      </c>
      <c r="AB368">
        <v>0.32479999999999998</v>
      </c>
      <c r="AC368">
        <v>215.25</v>
      </c>
      <c r="AD368" s="1">
        <v>5635.69</v>
      </c>
      <c r="AE368">
        <v>413.02</v>
      </c>
      <c r="AF368" s="1">
        <v>230706.19</v>
      </c>
      <c r="AG368">
        <v>535</v>
      </c>
      <c r="AH368" s="1">
        <v>39163</v>
      </c>
      <c r="AI368" s="1">
        <v>81666</v>
      </c>
      <c r="AJ368">
        <v>37.85</v>
      </c>
      <c r="AK368">
        <v>23.33</v>
      </c>
      <c r="AL368">
        <v>26.82</v>
      </c>
      <c r="AM368">
        <v>3.5</v>
      </c>
      <c r="AN368">
        <v>0</v>
      </c>
      <c r="AO368">
        <v>0.59109999999999996</v>
      </c>
      <c r="AP368" s="1">
        <v>1335.13</v>
      </c>
      <c r="AQ368" s="1">
        <v>2352.34</v>
      </c>
      <c r="AR368" s="1">
        <v>7192.55</v>
      </c>
      <c r="AS368">
        <v>358.47</v>
      </c>
      <c r="AT368">
        <v>112.02</v>
      </c>
      <c r="AU368" s="1">
        <v>11350.5</v>
      </c>
      <c r="AV368" s="1">
        <v>5547.54</v>
      </c>
      <c r="AW368">
        <v>0.44119999999999998</v>
      </c>
      <c r="AX368" s="1">
        <v>4593.2</v>
      </c>
      <c r="AY368">
        <v>0.36530000000000001</v>
      </c>
      <c r="AZ368" s="1">
        <v>1598.8</v>
      </c>
      <c r="BA368">
        <v>0.12720000000000001</v>
      </c>
      <c r="BB368">
        <v>833.6</v>
      </c>
      <c r="BC368">
        <v>6.6299999999999998E-2</v>
      </c>
      <c r="BD368" s="1">
        <v>12573.14</v>
      </c>
      <c r="BE368" s="1">
        <v>3221.85</v>
      </c>
      <c r="BF368">
        <v>0.5353</v>
      </c>
      <c r="BG368">
        <v>0.54279999999999995</v>
      </c>
      <c r="BH368">
        <v>0.21759999999999999</v>
      </c>
      <c r="BI368">
        <v>0.20280000000000001</v>
      </c>
      <c r="BJ368">
        <v>2.7400000000000001E-2</v>
      </c>
      <c r="BK368">
        <v>9.4000000000000004E-3</v>
      </c>
    </row>
    <row r="369" spans="1:63" x14ac:dyDescent="0.25">
      <c r="A369" t="s">
        <v>370</v>
      </c>
      <c r="B369">
        <v>49718</v>
      </c>
      <c r="C369">
        <v>39</v>
      </c>
      <c r="D369">
        <v>7.88</v>
      </c>
      <c r="E369">
        <v>307.47000000000003</v>
      </c>
      <c r="F369">
        <v>391.68</v>
      </c>
      <c r="G369">
        <v>0</v>
      </c>
      <c r="H369">
        <v>2.5999999999999999E-3</v>
      </c>
      <c r="I369">
        <v>3.5999999999999999E-3</v>
      </c>
      <c r="J369">
        <v>0</v>
      </c>
      <c r="K369">
        <v>2.4799999999999999E-2</v>
      </c>
      <c r="L369">
        <v>0.95630000000000004</v>
      </c>
      <c r="M369">
        <v>1.2800000000000001E-2</v>
      </c>
      <c r="N369">
        <v>0.18060000000000001</v>
      </c>
      <c r="O369">
        <v>0</v>
      </c>
      <c r="P369">
        <v>0.13170000000000001</v>
      </c>
      <c r="Q369" s="1">
        <v>57109.73</v>
      </c>
      <c r="R369">
        <v>3.1300000000000001E-2</v>
      </c>
      <c r="S369">
        <v>0.21879999999999999</v>
      </c>
      <c r="T369">
        <v>0.75</v>
      </c>
      <c r="U369">
        <v>3.08</v>
      </c>
      <c r="V369" s="1">
        <v>84537.96</v>
      </c>
      <c r="W369">
        <v>97.23</v>
      </c>
      <c r="X369" s="1">
        <v>171742.32</v>
      </c>
      <c r="Y369">
        <v>0.88759999999999994</v>
      </c>
      <c r="Z369">
        <v>2.87E-2</v>
      </c>
      <c r="AA369">
        <v>8.3699999999999997E-2</v>
      </c>
      <c r="AB369">
        <v>0.1124</v>
      </c>
      <c r="AC369">
        <v>171.74</v>
      </c>
      <c r="AD369" s="1">
        <v>4291.3999999999996</v>
      </c>
      <c r="AE369">
        <v>483.01</v>
      </c>
      <c r="AF369" s="1">
        <v>137236.35</v>
      </c>
      <c r="AG369">
        <v>251</v>
      </c>
      <c r="AH369" s="1">
        <v>35135</v>
      </c>
      <c r="AI369" s="1">
        <v>53145</v>
      </c>
      <c r="AJ369">
        <v>39.1</v>
      </c>
      <c r="AK369">
        <v>23.46</v>
      </c>
      <c r="AL369">
        <v>31.2</v>
      </c>
      <c r="AM369">
        <v>4.5</v>
      </c>
      <c r="AN369" s="1">
        <v>2347.59</v>
      </c>
      <c r="AO369">
        <v>1.7004999999999999</v>
      </c>
      <c r="AP369" s="1">
        <v>1863.77</v>
      </c>
      <c r="AQ369" s="1">
        <v>2462.6799999999998</v>
      </c>
      <c r="AR369" s="1">
        <v>6973.02</v>
      </c>
      <c r="AS369">
        <v>508.8</v>
      </c>
      <c r="AT369">
        <v>558.26</v>
      </c>
      <c r="AU369" s="1">
        <v>12366.67</v>
      </c>
      <c r="AV369" s="1">
        <v>6489.21</v>
      </c>
      <c r="AW369">
        <v>0.44090000000000001</v>
      </c>
      <c r="AX369" s="1">
        <v>4827.7700000000004</v>
      </c>
      <c r="AY369">
        <v>0.32800000000000001</v>
      </c>
      <c r="AZ369" s="1">
        <v>2923.47</v>
      </c>
      <c r="BA369">
        <v>0.1986</v>
      </c>
      <c r="BB369">
        <v>476.68</v>
      </c>
      <c r="BC369">
        <v>3.2399999999999998E-2</v>
      </c>
      <c r="BD369" s="1">
        <v>14717.12</v>
      </c>
      <c r="BE369" s="1">
        <v>8844.84</v>
      </c>
      <c r="BF369">
        <v>2.7847</v>
      </c>
      <c r="BG369">
        <v>0.54959999999999998</v>
      </c>
      <c r="BH369">
        <v>0.182</v>
      </c>
      <c r="BI369">
        <v>0.20119999999999999</v>
      </c>
      <c r="BJ369">
        <v>3.9300000000000002E-2</v>
      </c>
      <c r="BK369">
        <v>2.7900000000000001E-2</v>
      </c>
    </row>
    <row r="370" spans="1:63" x14ac:dyDescent="0.25">
      <c r="A370" t="s">
        <v>371</v>
      </c>
      <c r="B370">
        <v>44453</v>
      </c>
      <c r="C370">
        <v>24</v>
      </c>
      <c r="D370">
        <v>289.93</v>
      </c>
      <c r="E370" s="1">
        <v>6958.3</v>
      </c>
      <c r="F370" s="1">
        <v>6451.04</v>
      </c>
      <c r="G370">
        <v>5.7999999999999996E-3</v>
      </c>
      <c r="H370">
        <v>8.9999999999999998E-4</v>
      </c>
      <c r="I370">
        <v>3.8399999999999997E-2</v>
      </c>
      <c r="J370">
        <v>1.5E-3</v>
      </c>
      <c r="K370">
        <v>1.7600000000000001E-2</v>
      </c>
      <c r="L370">
        <v>0.84350000000000003</v>
      </c>
      <c r="M370">
        <v>9.2399999999999996E-2</v>
      </c>
      <c r="N370">
        <v>0.60760000000000003</v>
      </c>
      <c r="O370">
        <v>4.8999999999999998E-3</v>
      </c>
      <c r="P370">
        <v>0.2248</v>
      </c>
      <c r="Q370" s="1">
        <v>57561.95</v>
      </c>
      <c r="R370">
        <v>0.2747</v>
      </c>
      <c r="S370">
        <v>0.222</v>
      </c>
      <c r="T370">
        <v>0.50329999999999997</v>
      </c>
      <c r="U370">
        <v>29.75</v>
      </c>
      <c r="V370" s="1">
        <v>94516.55</v>
      </c>
      <c r="W370">
        <v>230.03</v>
      </c>
      <c r="X370" s="1">
        <v>121447.7</v>
      </c>
      <c r="Y370">
        <v>0.71079999999999999</v>
      </c>
      <c r="Z370">
        <v>0.24129999999999999</v>
      </c>
      <c r="AA370">
        <v>4.8000000000000001E-2</v>
      </c>
      <c r="AB370">
        <v>0.28920000000000001</v>
      </c>
      <c r="AC370">
        <v>121.45</v>
      </c>
      <c r="AD370" s="1">
        <v>3595.3</v>
      </c>
      <c r="AE370">
        <v>477.21</v>
      </c>
      <c r="AF370" s="1">
        <v>109194.73</v>
      </c>
      <c r="AG370">
        <v>125</v>
      </c>
      <c r="AH370" s="1">
        <v>28685</v>
      </c>
      <c r="AI370" s="1">
        <v>43911</v>
      </c>
      <c r="AJ370">
        <v>36.6</v>
      </c>
      <c r="AK370">
        <v>29.13</v>
      </c>
      <c r="AL370">
        <v>29.6</v>
      </c>
      <c r="AM370">
        <v>4.0999999999999996</v>
      </c>
      <c r="AN370" s="1">
        <v>1370.49</v>
      </c>
      <c r="AO370">
        <v>1.5710999999999999</v>
      </c>
      <c r="AP370" s="1">
        <v>1150.1600000000001</v>
      </c>
      <c r="AQ370" s="1">
        <v>2224.98</v>
      </c>
      <c r="AR370" s="1">
        <v>6598.11</v>
      </c>
      <c r="AS370">
        <v>805.33</v>
      </c>
      <c r="AT370">
        <v>545.42999999999995</v>
      </c>
      <c r="AU370" s="1">
        <v>11324.01</v>
      </c>
      <c r="AV370" s="1">
        <v>6772.09</v>
      </c>
      <c r="AW370">
        <v>0.48899999999999999</v>
      </c>
      <c r="AX370" s="1">
        <v>4674.3900000000003</v>
      </c>
      <c r="AY370">
        <v>0.33750000000000002</v>
      </c>
      <c r="AZ370" s="1">
        <v>1136.8599999999999</v>
      </c>
      <c r="BA370">
        <v>8.2100000000000006E-2</v>
      </c>
      <c r="BB370" s="1">
        <v>1264.8900000000001</v>
      </c>
      <c r="BC370">
        <v>9.1300000000000006E-2</v>
      </c>
      <c r="BD370" s="1">
        <v>13848.23</v>
      </c>
      <c r="BE370" s="1">
        <v>4738.7299999999996</v>
      </c>
      <c r="BF370">
        <v>1.8488</v>
      </c>
      <c r="BG370">
        <v>0.55559999999999998</v>
      </c>
      <c r="BH370">
        <v>0.20749999999999999</v>
      </c>
      <c r="BI370">
        <v>0.19819999999999999</v>
      </c>
      <c r="BJ370">
        <v>3.0800000000000001E-2</v>
      </c>
      <c r="BK370">
        <v>7.7999999999999996E-3</v>
      </c>
    </row>
    <row r="371" spans="1:63" x14ac:dyDescent="0.25">
      <c r="A371" t="s">
        <v>372</v>
      </c>
      <c r="B371">
        <v>47217</v>
      </c>
      <c r="C371">
        <v>29</v>
      </c>
      <c r="D371">
        <v>15.45</v>
      </c>
      <c r="E371">
        <v>448</v>
      </c>
      <c r="F371">
        <v>334.48</v>
      </c>
      <c r="G371">
        <v>3.0000000000000001E-3</v>
      </c>
      <c r="H371">
        <v>0</v>
      </c>
      <c r="I371">
        <v>4.1200000000000001E-2</v>
      </c>
      <c r="J371">
        <v>3.0000000000000001E-3</v>
      </c>
      <c r="K371">
        <v>4.4600000000000001E-2</v>
      </c>
      <c r="L371">
        <v>0.87739999999999996</v>
      </c>
      <c r="M371">
        <v>3.0700000000000002E-2</v>
      </c>
      <c r="N371">
        <v>0.33</v>
      </c>
      <c r="O371">
        <v>1.7899999999999999E-2</v>
      </c>
      <c r="P371">
        <v>0.20319999999999999</v>
      </c>
      <c r="Q371" s="1">
        <v>52004.639999999999</v>
      </c>
      <c r="R371">
        <v>0.26319999999999999</v>
      </c>
      <c r="S371">
        <v>0.1842</v>
      </c>
      <c r="T371">
        <v>0.55259999999999998</v>
      </c>
      <c r="U371">
        <v>7.48</v>
      </c>
      <c r="V371" s="1">
        <v>77775.8</v>
      </c>
      <c r="W371">
        <v>58.79</v>
      </c>
      <c r="X371" s="1">
        <v>397817.7</v>
      </c>
      <c r="Y371">
        <v>0.8296</v>
      </c>
      <c r="Z371">
        <v>0.1231</v>
      </c>
      <c r="AA371">
        <v>4.7399999999999998E-2</v>
      </c>
      <c r="AB371">
        <v>0.1704</v>
      </c>
      <c r="AC371">
        <v>397.82</v>
      </c>
      <c r="AD371" s="1">
        <v>18327.759999999998</v>
      </c>
      <c r="AE371" s="1">
        <v>1812.39</v>
      </c>
      <c r="AF371" s="1">
        <v>390343.26</v>
      </c>
      <c r="AG371">
        <v>600</v>
      </c>
      <c r="AH371" s="1">
        <v>38114</v>
      </c>
      <c r="AI371" s="1">
        <v>71651</v>
      </c>
      <c r="AJ371">
        <v>74.13</v>
      </c>
      <c r="AK371">
        <v>44.46</v>
      </c>
      <c r="AL371">
        <v>46.14</v>
      </c>
      <c r="AM371">
        <v>5.0999999999999996</v>
      </c>
      <c r="AN371">
        <v>0</v>
      </c>
      <c r="AO371">
        <v>1.4326000000000001</v>
      </c>
      <c r="AP371" s="1">
        <v>4507.6499999999996</v>
      </c>
      <c r="AQ371" s="1">
        <v>5096.03</v>
      </c>
      <c r="AR371" s="1">
        <v>11469.82</v>
      </c>
      <c r="AS371">
        <v>906.6</v>
      </c>
      <c r="AT371">
        <v>371.85</v>
      </c>
      <c r="AU371" s="1">
        <v>22351.67</v>
      </c>
      <c r="AV371" s="1">
        <v>6027.35</v>
      </c>
      <c r="AW371">
        <v>0.2056</v>
      </c>
      <c r="AX371" s="1">
        <v>21096.27</v>
      </c>
      <c r="AY371">
        <v>0.71940000000000004</v>
      </c>
      <c r="AZ371" s="1">
        <v>1647.23</v>
      </c>
      <c r="BA371">
        <v>5.62E-2</v>
      </c>
      <c r="BB371">
        <v>552.15</v>
      </c>
      <c r="BC371">
        <v>1.8800000000000001E-2</v>
      </c>
      <c r="BD371" s="1">
        <v>29323</v>
      </c>
      <c r="BE371" s="1">
        <v>1049.3900000000001</v>
      </c>
      <c r="BF371">
        <v>0.1051</v>
      </c>
      <c r="BG371">
        <v>0.43909999999999999</v>
      </c>
      <c r="BH371">
        <v>0.21340000000000001</v>
      </c>
      <c r="BI371">
        <v>0.3009</v>
      </c>
      <c r="BJ371">
        <v>1.7299999999999999E-2</v>
      </c>
      <c r="BK371">
        <v>2.92E-2</v>
      </c>
    </row>
    <row r="372" spans="1:63" x14ac:dyDescent="0.25">
      <c r="A372" t="s">
        <v>373</v>
      </c>
      <c r="B372">
        <v>45542</v>
      </c>
      <c r="C372">
        <v>79</v>
      </c>
      <c r="D372">
        <v>12.53</v>
      </c>
      <c r="E372">
        <v>989.52</v>
      </c>
      <c r="F372">
        <v>973.2</v>
      </c>
      <c r="G372">
        <v>3.0999999999999999E-3</v>
      </c>
      <c r="H372">
        <v>1E-3</v>
      </c>
      <c r="I372">
        <v>1.18E-2</v>
      </c>
      <c r="J372">
        <v>1E-3</v>
      </c>
      <c r="K372">
        <v>2.46E-2</v>
      </c>
      <c r="L372">
        <v>0.92169999999999996</v>
      </c>
      <c r="M372">
        <v>3.6799999999999999E-2</v>
      </c>
      <c r="N372">
        <v>0.65290000000000004</v>
      </c>
      <c r="O372">
        <v>0</v>
      </c>
      <c r="P372">
        <v>0.18340000000000001</v>
      </c>
      <c r="Q372" s="1">
        <v>51037.52</v>
      </c>
      <c r="R372">
        <v>0.18179999999999999</v>
      </c>
      <c r="S372">
        <v>0.25969999999999999</v>
      </c>
      <c r="T372">
        <v>0.55840000000000001</v>
      </c>
      <c r="U372">
        <v>11.82</v>
      </c>
      <c r="V372" s="1">
        <v>76198.34</v>
      </c>
      <c r="W372">
        <v>80.09</v>
      </c>
      <c r="X372" s="1">
        <v>123078.78</v>
      </c>
      <c r="Y372">
        <v>0.65490000000000004</v>
      </c>
      <c r="Z372">
        <v>0.15970000000000001</v>
      </c>
      <c r="AA372">
        <v>0.1855</v>
      </c>
      <c r="AB372">
        <v>0.34510000000000002</v>
      </c>
      <c r="AC372">
        <v>123.08</v>
      </c>
      <c r="AD372" s="1">
        <v>4164.0600000000004</v>
      </c>
      <c r="AE372">
        <v>367.63</v>
      </c>
      <c r="AF372" s="1">
        <v>106150.98</v>
      </c>
      <c r="AG372">
        <v>114</v>
      </c>
      <c r="AH372" s="1">
        <v>28174</v>
      </c>
      <c r="AI372" s="1">
        <v>41366</v>
      </c>
      <c r="AJ372">
        <v>51.3</v>
      </c>
      <c r="AK372">
        <v>28.15</v>
      </c>
      <c r="AL372">
        <v>36.85</v>
      </c>
      <c r="AM372">
        <v>4.7</v>
      </c>
      <c r="AN372">
        <v>0</v>
      </c>
      <c r="AO372">
        <v>1.0969</v>
      </c>
      <c r="AP372" s="1">
        <v>2130.62</v>
      </c>
      <c r="AQ372" s="1">
        <v>2938.27</v>
      </c>
      <c r="AR372" s="1">
        <v>7193.25</v>
      </c>
      <c r="AS372">
        <v>459.23</v>
      </c>
      <c r="AT372">
        <v>358.26</v>
      </c>
      <c r="AU372" s="1">
        <v>13079.6</v>
      </c>
      <c r="AV372" s="1">
        <v>8377.74</v>
      </c>
      <c r="AW372">
        <v>0.49030000000000001</v>
      </c>
      <c r="AX372" s="1">
        <v>3650.56</v>
      </c>
      <c r="AY372">
        <v>0.2137</v>
      </c>
      <c r="AZ372" s="1">
        <v>3643.39</v>
      </c>
      <c r="BA372">
        <v>0.2132</v>
      </c>
      <c r="BB372" s="1">
        <v>1414.85</v>
      </c>
      <c r="BC372">
        <v>8.2799999999999999E-2</v>
      </c>
      <c r="BD372" s="1">
        <v>17086.54</v>
      </c>
      <c r="BE372" s="1">
        <v>7551.93</v>
      </c>
      <c r="BF372">
        <v>3.7433000000000001</v>
      </c>
      <c r="BG372">
        <v>0.5091</v>
      </c>
      <c r="BH372">
        <v>0.24010000000000001</v>
      </c>
      <c r="BI372">
        <v>0.1958</v>
      </c>
      <c r="BJ372">
        <v>3.7900000000000003E-2</v>
      </c>
      <c r="BK372">
        <v>1.7000000000000001E-2</v>
      </c>
    </row>
    <row r="373" spans="1:63" x14ac:dyDescent="0.25">
      <c r="A373" t="s">
        <v>374</v>
      </c>
      <c r="B373">
        <v>45567</v>
      </c>
      <c r="C373">
        <v>22</v>
      </c>
      <c r="D373">
        <v>50.1</v>
      </c>
      <c r="E373" s="1">
        <v>1102.2</v>
      </c>
      <c r="F373">
        <v>961.5</v>
      </c>
      <c r="G373">
        <v>1E-3</v>
      </c>
      <c r="H373">
        <v>0</v>
      </c>
      <c r="I373">
        <v>4.8999999999999998E-3</v>
      </c>
      <c r="J373">
        <v>2.0999999999999999E-3</v>
      </c>
      <c r="K373">
        <v>4.7000000000000002E-3</v>
      </c>
      <c r="L373">
        <v>0.94879999999999998</v>
      </c>
      <c r="M373">
        <v>3.85E-2</v>
      </c>
      <c r="N373">
        <v>0.5353</v>
      </c>
      <c r="O373">
        <v>0</v>
      </c>
      <c r="P373">
        <v>0.17050000000000001</v>
      </c>
      <c r="Q373" s="1">
        <v>47999.18</v>
      </c>
      <c r="R373">
        <v>0.187</v>
      </c>
      <c r="S373">
        <v>0.187</v>
      </c>
      <c r="T373">
        <v>0.626</v>
      </c>
      <c r="U373">
        <v>10.29</v>
      </c>
      <c r="V373" s="1">
        <v>64483.97</v>
      </c>
      <c r="W373">
        <v>102.98</v>
      </c>
      <c r="X373" s="1">
        <v>110622.28</v>
      </c>
      <c r="Y373">
        <v>0.83350000000000002</v>
      </c>
      <c r="Z373">
        <v>0.14030000000000001</v>
      </c>
      <c r="AA373">
        <v>2.63E-2</v>
      </c>
      <c r="AB373">
        <v>0.16650000000000001</v>
      </c>
      <c r="AC373">
        <v>110.62</v>
      </c>
      <c r="AD373" s="1">
        <v>3785.35</v>
      </c>
      <c r="AE373">
        <v>482.99</v>
      </c>
      <c r="AF373" s="1">
        <v>108076.32</v>
      </c>
      <c r="AG373">
        <v>123</v>
      </c>
      <c r="AH373" s="1">
        <v>30067</v>
      </c>
      <c r="AI373" s="1">
        <v>43888</v>
      </c>
      <c r="AJ373">
        <v>43.5</v>
      </c>
      <c r="AK373">
        <v>33.729999999999997</v>
      </c>
      <c r="AL373">
        <v>35.36</v>
      </c>
      <c r="AM373">
        <v>5.0999999999999996</v>
      </c>
      <c r="AN373">
        <v>0</v>
      </c>
      <c r="AO373">
        <v>0.97940000000000005</v>
      </c>
      <c r="AP373" s="1">
        <v>1837.54</v>
      </c>
      <c r="AQ373" s="1">
        <v>2328.1999999999998</v>
      </c>
      <c r="AR373" s="1">
        <v>6114.98</v>
      </c>
      <c r="AS373">
        <v>502.56</v>
      </c>
      <c r="AT373">
        <v>180.72</v>
      </c>
      <c r="AU373" s="1">
        <v>10964.04</v>
      </c>
      <c r="AV373" s="1">
        <v>8377.2199999999993</v>
      </c>
      <c r="AW373">
        <v>0.60570000000000002</v>
      </c>
      <c r="AX373" s="1">
        <v>3504.81</v>
      </c>
      <c r="AY373">
        <v>0.25340000000000001</v>
      </c>
      <c r="AZ373">
        <v>939.64</v>
      </c>
      <c r="BA373">
        <v>6.7900000000000002E-2</v>
      </c>
      <c r="BB373" s="1">
        <v>1008.26</v>
      </c>
      <c r="BC373">
        <v>7.2900000000000006E-2</v>
      </c>
      <c r="BD373" s="1">
        <v>13829.94</v>
      </c>
      <c r="BE373" s="1">
        <v>5692.67</v>
      </c>
      <c r="BF373">
        <v>1.8905000000000001</v>
      </c>
      <c r="BG373">
        <v>0.46920000000000001</v>
      </c>
      <c r="BH373">
        <v>0.19689999999999999</v>
      </c>
      <c r="BI373">
        <v>0.27300000000000002</v>
      </c>
      <c r="BJ373">
        <v>3.4099999999999998E-2</v>
      </c>
      <c r="BK373">
        <v>2.6800000000000001E-2</v>
      </c>
    </row>
    <row r="374" spans="1:63" x14ac:dyDescent="0.25">
      <c r="A374" t="s">
        <v>375</v>
      </c>
      <c r="B374">
        <v>48637</v>
      </c>
      <c r="C374">
        <v>40</v>
      </c>
      <c r="D374">
        <v>13.1</v>
      </c>
      <c r="E374">
        <v>524.12</v>
      </c>
      <c r="F374">
        <v>587.33000000000004</v>
      </c>
      <c r="G374">
        <v>0</v>
      </c>
      <c r="H374">
        <v>0</v>
      </c>
      <c r="I374">
        <v>1.14E-2</v>
      </c>
      <c r="J374">
        <v>0</v>
      </c>
      <c r="K374">
        <v>1.4E-2</v>
      </c>
      <c r="L374">
        <v>0.95140000000000002</v>
      </c>
      <c r="M374">
        <v>2.3300000000000001E-2</v>
      </c>
      <c r="N374">
        <v>0.21299999999999999</v>
      </c>
      <c r="O374">
        <v>6.6E-3</v>
      </c>
      <c r="P374">
        <v>7.5200000000000003E-2</v>
      </c>
      <c r="Q374" s="1">
        <v>54931.97</v>
      </c>
      <c r="R374">
        <v>0.2</v>
      </c>
      <c r="S374">
        <v>0.32500000000000001</v>
      </c>
      <c r="T374">
        <v>0.47499999999999998</v>
      </c>
      <c r="U374">
        <v>5.2</v>
      </c>
      <c r="V374" s="1">
        <v>75602.149999999994</v>
      </c>
      <c r="W374">
        <v>95.68</v>
      </c>
      <c r="X374" s="1">
        <v>154112.28</v>
      </c>
      <c r="Y374">
        <v>0.95779999999999998</v>
      </c>
      <c r="Z374">
        <v>1.7100000000000001E-2</v>
      </c>
      <c r="AA374">
        <v>2.5100000000000001E-2</v>
      </c>
      <c r="AB374">
        <v>4.2200000000000001E-2</v>
      </c>
      <c r="AC374">
        <v>154.11000000000001</v>
      </c>
      <c r="AD374" s="1">
        <v>3512.04</v>
      </c>
      <c r="AE374">
        <v>558.85</v>
      </c>
      <c r="AF374" s="1">
        <v>131805.64000000001</v>
      </c>
      <c r="AG374">
        <v>218</v>
      </c>
      <c r="AH374" s="1">
        <v>39235</v>
      </c>
      <c r="AI374" s="1">
        <v>58264</v>
      </c>
      <c r="AJ374">
        <v>40.69</v>
      </c>
      <c r="AK374">
        <v>22.29</v>
      </c>
      <c r="AL374">
        <v>24.24</v>
      </c>
      <c r="AM374">
        <v>5.7</v>
      </c>
      <c r="AN374" s="1">
        <v>2806.17</v>
      </c>
      <c r="AO374">
        <v>1.4864999999999999</v>
      </c>
      <c r="AP374" s="1">
        <v>2216.69</v>
      </c>
      <c r="AQ374" s="1">
        <v>2645.69</v>
      </c>
      <c r="AR374" s="1">
        <v>7134.04</v>
      </c>
      <c r="AS374">
        <v>298.23</v>
      </c>
      <c r="AT374">
        <v>191.25</v>
      </c>
      <c r="AU374" s="1">
        <v>12485.96</v>
      </c>
      <c r="AV374" s="1">
        <v>5885.23</v>
      </c>
      <c r="AW374">
        <v>0.43099999999999999</v>
      </c>
      <c r="AX374" s="1">
        <v>5018.9399999999996</v>
      </c>
      <c r="AY374">
        <v>0.36759999999999998</v>
      </c>
      <c r="AZ374" s="1">
        <v>2329.11</v>
      </c>
      <c r="BA374">
        <v>0.1706</v>
      </c>
      <c r="BB374">
        <v>420.12</v>
      </c>
      <c r="BC374">
        <v>3.0800000000000001E-2</v>
      </c>
      <c r="BD374" s="1">
        <v>13653.39</v>
      </c>
      <c r="BE374" s="1">
        <v>7085.67</v>
      </c>
      <c r="BF374">
        <v>2.0691000000000002</v>
      </c>
      <c r="BG374">
        <v>0.5494</v>
      </c>
      <c r="BH374">
        <v>0.21659999999999999</v>
      </c>
      <c r="BI374">
        <v>0.1336</v>
      </c>
      <c r="BJ374">
        <v>6.4500000000000002E-2</v>
      </c>
      <c r="BK374">
        <v>3.5900000000000001E-2</v>
      </c>
    </row>
    <row r="375" spans="1:63" x14ac:dyDescent="0.25">
      <c r="A375" t="s">
        <v>376</v>
      </c>
      <c r="B375">
        <v>44495</v>
      </c>
      <c r="C375">
        <v>9</v>
      </c>
      <c r="D375">
        <v>276.5</v>
      </c>
      <c r="E375" s="1">
        <v>2488.46</v>
      </c>
      <c r="F375" s="1">
        <v>2209.0300000000002</v>
      </c>
      <c r="G375">
        <v>3.2000000000000002E-3</v>
      </c>
      <c r="H375">
        <v>0</v>
      </c>
      <c r="I375">
        <v>4.53E-2</v>
      </c>
      <c r="J375">
        <v>1.4E-3</v>
      </c>
      <c r="K375">
        <v>2.9700000000000001E-2</v>
      </c>
      <c r="L375">
        <v>0.83750000000000002</v>
      </c>
      <c r="M375">
        <v>8.2900000000000001E-2</v>
      </c>
      <c r="N375">
        <v>0.78669999999999995</v>
      </c>
      <c r="O375">
        <v>1.8E-3</v>
      </c>
      <c r="P375">
        <v>0.1326</v>
      </c>
      <c r="Q375" s="1">
        <v>56011.38</v>
      </c>
      <c r="R375">
        <v>0.16669999999999999</v>
      </c>
      <c r="S375">
        <v>0.17780000000000001</v>
      </c>
      <c r="T375">
        <v>0.65559999999999996</v>
      </c>
      <c r="U375">
        <v>11.45</v>
      </c>
      <c r="V375" s="1">
        <v>84672.13</v>
      </c>
      <c r="W375">
        <v>211.58</v>
      </c>
      <c r="X375" s="1">
        <v>88544.71</v>
      </c>
      <c r="Y375">
        <v>0.76900000000000002</v>
      </c>
      <c r="Z375">
        <v>0.21759999999999999</v>
      </c>
      <c r="AA375">
        <v>1.34E-2</v>
      </c>
      <c r="AB375">
        <v>0.23100000000000001</v>
      </c>
      <c r="AC375">
        <v>88.54</v>
      </c>
      <c r="AD375" s="1">
        <v>3326.27</v>
      </c>
      <c r="AE375">
        <v>559.78</v>
      </c>
      <c r="AF375" s="1">
        <v>82698.44</v>
      </c>
      <c r="AG375">
        <v>62</v>
      </c>
      <c r="AH375" s="1">
        <v>26854</v>
      </c>
      <c r="AI375" s="1">
        <v>39779</v>
      </c>
      <c r="AJ375">
        <v>50.75</v>
      </c>
      <c r="AK375">
        <v>36.479999999999997</v>
      </c>
      <c r="AL375">
        <v>40.58</v>
      </c>
      <c r="AM375">
        <v>5.7</v>
      </c>
      <c r="AN375">
        <v>0</v>
      </c>
      <c r="AO375">
        <v>0.94689999999999996</v>
      </c>
      <c r="AP375" s="1">
        <v>1781.9</v>
      </c>
      <c r="AQ375" s="1">
        <v>2029.64</v>
      </c>
      <c r="AR375" s="1">
        <v>7491.18</v>
      </c>
      <c r="AS375">
        <v>543.13</v>
      </c>
      <c r="AT375">
        <v>164.85</v>
      </c>
      <c r="AU375" s="1">
        <v>12010.71</v>
      </c>
      <c r="AV375" s="1">
        <v>8698.58</v>
      </c>
      <c r="AW375">
        <v>0.62390000000000001</v>
      </c>
      <c r="AX375" s="1">
        <v>3020.95</v>
      </c>
      <c r="AY375">
        <v>0.2167</v>
      </c>
      <c r="AZ375">
        <v>738.11</v>
      </c>
      <c r="BA375">
        <v>5.2900000000000003E-2</v>
      </c>
      <c r="BB375" s="1">
        <v>1484.78</v>
      </c>
      <c r="BC375">
        <v>0.1065</v>
      </c>
      <c r="BD375" s="1">
        <v>13942.42</v>
      </c>
      <c r="BE375" s="1">
        <v>5922.45</v>
      </c>
      <c r="BF375">
        <v>2.5013000000000001</v>
      </c>
      <c r="BG375">
        <v>0.49819999999999998</v>
      </c>
      <c r="BH375">
        <v>0.23449999999999999</v>
      </c>
      <c r="BI375">
        <v>0.2382</v>
      </c>
      <c r="BJ375">
        <v>2.1000000000000001E-2</v>
      </c>
      <c r="BK375">
        <v>8.0999999999999996E-3</v>
      </c>
    </row>
    <row r="376" spans="1:63" x14ac:dyDescent="0.25">
      <c r="A376" t="s">
        <v>377</v>
      </c>
      <c r="B376">
        <v>48900</v>
      </c>
      <c r="C376">
        <v>238</v>
      </c>
      <c r="D376">
        <v>3.52</v>
      </c>
      <c r="E376">
        <v>838.75</v>
      </c>
      <c r="F376">
        <v>843.78</v>
      </c>
      <c r="G376">
        <v>2.3999999999999998E-3</v>
      </c>
      <c r="H376">
        <v>0</v>
      </c>
      <c r="I376">
        <v>1.1999999999999999E-3</v>
      </c>
      <c r="J376">
        <v>1.1999999999999999E-3</v>
      </c>
      <c r="K376">
        <v>7.1000000000000004E-3</v>
      </c>
      <c r="L376">
        <v>0.97409999999999997</v>
      </c>
      <c r="M376">
        <v>1.41E-2</v>
      </c>
      <c r="N376">
        <v>0.35160000000000002</v>
      </c>
      <c r="O376">
        <v>0</v>
      </c>
      <c r="P376">
        <v>0.12230000000000001</v>
      </c>
      <c r="Q376" s="1">
        <v>59297.3</v>
      </c>
      <c r="R376">
        <v>8.6999999999999994E-2</v>
      </c>
      <c r="S376">
        <v>0.28989999999999999</v>
      </c>
      <c r="T376">
        <v>0.62319999999999998</v>
      </c>
      <c r="U376">
        <v>7</v>
      </c>
      <c r="V376" s="1">
        <v>81206.289999999994</v>
      </c>
      <c r="W376">
        <v>114.91</v>
      </c>
      <c r="X376" s="1">
        <v>533553.25</v>
      </c>
      <c r="Y376">
        <v>0.29509999999999997</v>
      </c>
      <c r="Z376">
        <v>0.18870000000000001</v>
      </c>
      <c r="AA376">
        <v>0.51629999999999998</v>
      </c>
      <c r="AB376">
        <v>0.70489999999999997</v>
      </c>
      <c r="AC376">
        <v>533.54999999999995</v>
      </c>
      <c r="AD376" s="1">
        <v>15510.82</v>
      </c>
      <c r="AE376">
        <v>421.8</v>
      </c>
      <c r="AF376" s="1">
        <v>400708.4</v>
      </c>
      <c r="AG376">
        <v>601</v>
      </c>
      <c r="AH376" s="1">
        <v>33810</v>
      </c>
      <c r="AI376" s="1">
        <v>59569</v>
      </c>
      <c r="AJ376">
        <v>33.619999999999997</v>
      </c>
      <c r="AK376">
        <v>21.95</v>
      </c>
      <c r="AL376">
        <v>27.75</v>
      </c>
      <c r="AM376">
        <v>4.7</v>
      </c>
      <c r="AN376">
        <v>0</v>
      </c>
      <c r="AO376">
        <v>0.81879999999999997</v>
      </c>
      <c r="AP376" s="1">
        <v>2356.0300000000002</v>
      </c>
      <c r="AQ376" s="1">
        <v>7328.75</v>
      </c>
      <c r="AR376" s="1">
        <v>8336.43</v>
      </c>
      <c r="AS376">
        <v>759.08</v>
      </c>
      <c r="AT376">
        <v>332.33</v>
      </c>
      <c r="AU376" s="1">
        <v>19112.61</v>
      </c>
      <c r="AV376" s="1">
        <v>6820.85</v>
      </c>
      <c r="AW376">
        <v>0.2858</v>
      </c>
      <c r="AX376" s="1">
        <v>14042.73</v>
      </c>
      <c r="AY376">
        <v>0.58840000000000003</v>
      </c>
      <c r="AZ376" s="1">
        <v>2022.24</v>
      </c>
      <c r="BA376">
        <v>8.4699999999999998E-2</v>
      </c>
      <c r="BB376">
        <v>980.56</v>
      </c>
      <c r="BC376">
        <v>4.1099999999999998E-2</v>
      </c>
      <c r="BD376" s="1">
        <v>23866.38</v>
      </c>
      <c r="BE376" s="1">
        <v>5749.45</v>
      </c>
      <c r="BF376">
        <v>1.5415000000000001</v>
      </c>
      <c r="BG376">
        <v>0.46339999999999998</v>
      </c>
      <c r="BH376">
        <v>0.27139999999999997</v>
      </c>
      <c r="BI376">
        <v>0.18690000000000001</v>
      </c>
      <c r="BJ376">
        <v>3.9600000000000003E-2</v>
      </c>
      <c r="BK376">
        <v>3.8699999999999998E-2</v>
      </c>
    </row>
    <row r="377" spans="1:63" x14ac:dyDescent="0.25">
      <c r="A377" t="s">
        <v>378</v>
      </c>
      <c r="B377">
        <v>50047</v>
      </c>
      <c r="C377">
        <v>28</v>
      </c>
      <c r="D377">
        <v>130.85</v>
      </c>
      <c r="E377" s="1">
        <v>3663.71</v>
      </c>
      <c r="F377" s="1">
        <v>3523.48</v>
      </c>
      <c r="G377">
        <v>3.4700000000000002E-2</v>
      </c>
      <c r="H377">
        <v>0</v>
      </c>
      <c r="I377">
        <v>0.12130000000000001</v>
      </c>
      <c r="J377">
        <v>1.2999999999999999E-3</v>
      </c>
      <c r="K377">
        <v>1.7899999999999999E-2</v>
      </c>
      <c r="L377">
        <v>0.77270000000000005</v>
      </c>
      <c r="M377">
        <v>5.21E-2</v>
      </c>
      <c r="N377">
        <v>0.15870000000000001</v>
      </c>
      <c r="O377">
        <v>7.3000000000000001E-3</v>
      </c>
      <c r="P377">
        <v>0.1147</v>
      </c>
      <c r="Q377" s="1">
        <v>72805.960000000006</v>
      </c>
      <c r="R377">
        <v>9.8699999999999996E-2</v>
      </c>
      <c r="S377">
        <v>0.16309999999999999</v>
      </c>
      <c r="T377">
        <v>0.73819999999999997</v>
      </c>
      <c r="U377">
        <v>20</v>
      </c>
      <c r="V377" s="1">
        <v>97362.05</v>
      </c>
      <c r="W377">
        <v>180.75</v>
      </c>
      <c r="X377" s="1">
        <v>276373.24</v>
      </c>
      <c r="Y377">
        <v>0.79239999999999999</v>
      </c>
      <c r="Z377">
        <v>0.1671</v>
      </c>
      <c r="AA377">
        <v>4.0500000000000001E-2</v>
      </c>
      <c r="AB377">
        <v>0.20760000000000001</v>
      </c>
      <c r="AC377">
        <v>276.37</v>
      </c>
      <c r="AD377" s="1">
        <v>10048.86</v>
      </c>
      <c r="AE377" s="1">
        <v>1167.8499999999999</v>
      </c>
      <c r="AF377" s="1">
        <v>277531.40000000002</v>
      </c>
      <c r="AG377">
        <v>578</v>
      </c>
      <c r="AH377" s="1">
        <v>45557</v>
      </c>
      <c r="AI377" s="1">
        <v>71388</v>
      </c>
      <c r="AJ377">
        <v>67.3</v>
      </c>
      <c r="AK377">
        <v>34.49</v>
      </c>
      <c r="AL377">
        <v>37.76</v>
      </c>
      <c r="AM377">
        <v>4.97</v>
      </c>
      <c r="AN377">
        <v>0</v>
      </c>
      <c r="AO377">
        <v>0.74629999999999996</v>
      </c>
      <c r="AP377" s="1">
        <v>1426.16</v>
      </c>
      <c r="AQ377" s="1">
        <v>2602.37</v>
      </c>
      <c r="AR377" s="1">
        <v>7948.42</v>
      </c>
      <c r="AS377" s="1">
        <v>1113.3499999999999</v>
      </c>
      <c r="AT377">
        <v>301.83999999999997</v>
      </c>
      <c r="AU377" s="1">
        <v>13392.14</v>
      </c>
      <c r="AV377" s="1">
        <v>2570.96</v>
      </c>
      <c r="AW377">
        <v>0.19589999999999999</v>
      </c>
      <c r="AX377" s="1">
        <v>9233.16</v>
      </c>
      <c r="AY377">
        <v>0.70350000000000001</v>
      </c>
      <c r="AZ377">
        <v>921.98</v>
      </c>
      <c r="BA377">
        <v>7.0199999999999999E-2</v>
      </c>
      <c r="BB377">
        <v>398.94</v>
      </c>
      <c r="BC377">
        <v>3.04E-2</v>
      </c>
      <c r="BD377" s="1">
        <v>13125.04</v>
      </c>
      <c r="BE377" s="1">
        <v>1153.74</v>
      </c>
      <c r="BF377">
        <v>0.13869999999999999</v>
      </c>
      <c r="BG377">
        <v>0.55079999999999996</v>
      </c>
      <c r="BH377">
        <v>0.20280000000000001</v>
      </c>
      <c r="BI377">
        <v>0.19650000000000001</v>
      </c>
      <c r="BJ377">
        <v>3.49E-2</v>
      </c>
      <c r="BK377">
        <v>1.4999999999999999E-2</v>
      </c>
    </row>
    <row r="378" spans="1:63" x14ac:dyDescent="0.25">
      <c r="A378" t="s">
        <v>379</v>
      </c>
      <c r="B378">
        <v>50708</v>
      </c>
      <c r="C378">
        <v>37</v>
      </c>
      <c r="D378">
        <v>17.98</v>
      </c>
      <c r="E378">
        <v>665.26</v>
      </c>
      <c r="F378">
        <v>604.15</v>
      </c>
      <c r="G378">
        <v>3.3E-3</v>
      </c>
      <c r="H378">
        <v>3.0999999999999999E-3</v>
      </c>
      <c r="I378">
        <v>8.5000000000000006E-3</v>
      </c>
      <c r="J378">
        <v>3.2000000000000002E-3</v>
      </c>
      <c r="K378">
        <v>9.8599999999999993E-2</v>
      </c>
      <c r="L378">
        <v>0.85929999999999995</v>
      </c>
      <c r="M378">
        <v>2.41E-2</v>
      </c>
      <c r="N378">
        <v>0.4471</v>
      </c>
      <c r="O378">
        <v>0</v>
      </c>
      <c r="P378">
        <v>0.1391</v>
      </c>
      <c r="Q378" s="1">
        <v>54394.3</v>
      </c>
      <c r="R378">
        <v>0.1754</v>
      </c>
      <c r="S378">
        <v>0.33329999999999999</v>
      </c>
      <c r="T378">
        <v>0.49120000000000003</v>
      </c>
      <c r="U378">
        <v>6.61</v>
      </c>
      <c r="V378" s="1">
        <v>78218.37</v>
      </c>
      <c r="W378">
        <v>94.19</v>
      </c>
      <c r="X378" s="1">
        <v>161784.99</v>
      </c>
      <c r="Y378">
        <v>0.55869999999999997</v>
      </c>
      <c r="Z378">
        <v>0.29020000000000001</v>
      </c>
      <c r="AA378">
        <v>0.15110000000000001</v>
      </c>
      <c r="AB378">
        <v>0.44130000000000003</v>
      </c>
      <c r="AC378">
        <v>161.78</v>
      </c>
      <c r="AD378" s="1">
        <v>5535.85</v>
      </c>
      <c r="AE378">
        <v>491.91</v>
      </c>
      <c r="AF378" s="1">
        <v>151109.26999999999</v>
      </c>
      <c r="AG378">
        <v>314</v>
      </c>
      <c r="AH378" s="1">
        <v>33006</v>
      </c>
      <c r="AI378" s="1">
        <v>45270</v>
      </c>
      <c r="AJ378">
        <v>48</v>
      </c>
      <c r="AK378">
        <v>29.12</v>
      </c>
      <c r="AL378">
        <v>36.85</v>
      </c>
      <c r="AM378">
        <v>4.4000000000000004</v>
      </c>
      <c r="AN378" s="1">
        <v>1580.34</v>
      </c>
      <c r="AO378">
        <v>1.5435000000000001</v>
      </c>
      <c r="AP378" s="1">
        <v>2053.41</v>
      </c>
      <c r="AQ378" s="1">
        <v>3919.57</v>
      </c>
      <c r="AR378" s="1">
        <v>8745.57</v>
      </c>
      <c r="AS378">
        <v>629.04999999999995</v>
      </c>
      <c r="AT378">
        <v>323.13</v>
      </c>
      <c r="AU378" s="1">
        <v>15670.76</v>
      </c>
      <c r="AV378" s="1">
        <v>7318.41</v>
      </c>
      <c r="AW378">
        <v>0.44940000000000002</v>
      </c>
      <c r="AX378" s="1">
        <v>6565.33</v>
      </c>
      <c r="AY378">
        <v>0.4032</v>
      </c>
      <c r="AZ378" s="1">
        <v>1645.35</v>
      </c>
      <c r="BA378">
        <v>0.10100000000000001</v>
      </c>
      <c r="BB378">
        <v>755.24</v>
      </c>
      <c r="BC378">
        <v>4.6399999999999997E-2</v>
      </c>
      <c r="BD378" s="1">
        <v>16284.33</v>
      </c>
      <c r="BE378" s="1">
        <v>5720.85</v>
      </c>
      <c r="BF378">
        <v>2.1177000000000001</v>
      </c>
      <c r="BG378">
        <v>0.53359999999999996</v>
      </c>
      <c r="BH378">
        <v>0.21129999999999999</v>
      </c>
      <c r="BI378">
        <v>0.13769999999999999</v>
      </c>
      <c r="BJ378">
        <v>3.6299999999999999E-2</v>
      </c>
      <c r="BK378">
        <v>8.1100000000000005E-2</v>
      </c>
    </row>
    <row r="379" spans="1:63" x14ac:dyDescent="0.25">
      <c r="A379" t="s">
        <v>380</v>
      </c>
      <c r="B379">
        <v>44503</v>
      </c>
      <c r="C379">
        <v>15</v>
      </c>
      <c r="D379">
        <v>282.99</v>
      </c>
      <c r="E379" s="1">
        <v>4244.88</v>
      </c>
      <c r="F379" s="1">
        <v>4247.9399999999996</v>
      </c>
      <c r="G379">
        <v>1.41E-2</v>
      </c>
      <c r="H379">
        <v>0</v>
      </c>
      <c r="I379">
        <v>2.63E-2</v>
      </c>
      <c r="J379">
        <v>5.0000000000000001E-4</v>
      </c>
      <c r="K379">
        <v>1.9400000000000001E-2</v>
      </c>
      <c r="L379">
        <v>0.89649999999999996</v>
      </c>
      <c r="M379">
        <v>4.3200000000000002E-2</v>
      </c>
      <c r="N379">
        <v>0.18970000000000001</v>
      </c>
      <c r="O379">
        <v>2.3999999999999998E-3</v>
      </c>
      <c r="P379">
        <v>0.1368</v>
      </c>
      <c r="Q379" s="1">
        <v>60177.62</v>
      </c>
      <c r="R379">
        <v>0.16719999999999999</v>
      </c>
      <c r="S379">
        <v>0.2107</v>
      </c>
      <c r="T379">
        <v>0.62209999999999999</v>
      </c>
      <c r="U379">
        <v>25.5</v>
      </c>
      <c r="V379" s="1">
        <v>93049.39</v>
      </c>
      <c r="W379">
        <v>166.4</v>
      </c>
      <c r="X379" s="1">
        <v>186338.17</v>
      </c>
      <c r="Y379">
        <v>0.78710000000000002</v>
      </c>
      <c r="Z379">
        <v>0.19600000000000001</v>
      </c>
      <c r="AA379">
        <v>1.6799999999999999E-2</v>
      </c>
      <c r="AB379">
        <v>0.21290000000000001</v>
      </c>
      <c r="AC379">
        <v>186.34</v>
      </c>
      <c r="AD379" s="1">
        <v>7700.27</v>
      </c>
      <c r="AE379">
        <v>829.98</v>
      </c>
      <c r="AF379" s="1">
        <v>162587.1</v>
      </c>
      <c r="AG379">
        <v>379</v>
      </c>
      <c r="AH379" s="1">
        <v>39940</v>
      </c>
      <c r="AI379" s="1">
        <v>70840</v>
      </c>
      <c r="AJ379">
        <v>80.7</v>
      </c>
      <c r="AK379">
        <v>39.369999999999997</v>
      </c>
      <c r="AL379">
        <v>45.77</v>
      </c>
      <c r="AM379">
        <v>5.3</v>
      </c>
      <c r="AN379">
        <v>0</v>
      </c>
      <c r="AO379">
        <v>0.70050000000000001</v>
      </c>
      <c r="AP379" s="1">
        <v>1272.9100000000001</v>
      </c>
      <c r="AQ379" s="1">
        <v>1931.23</v>
      </c>
      <c r="AR379" s="1">
        <v>6503.16</v>
      </c>
      <c r="AS379">
        <v>656.19</v>
      </c>
      <c r="AT379">
        <v>427.99</v>
      </c>
      <c r="AU379" s="1">
        <v>10791.47</v>
      </c>
      <c r="AV379" s="1">
        <v>4674.01</v>
      </c>
      <c r="AW379">
        <v>0.37830000000000003</v>
      </c>
      <c r="AX379" s="1">
        <v>6209.23</v>
      </c>
      <c r="AY379">
        <v>0.50249999999999995</v>
      </c>
      <c r="AZ379" s="1">
        <v>1014.75</v>
      </c>
      <c r="BA379">
        <v>8.2100000000000006E-2</v>
      </c>
      <c r="BB379">
        <v>458.47</v>
      </c>
      <c r="BC379">
        <v>3.7100000000000001E-2</v>
      </c>
      <c r="BD379" s="1">
        <v>12356.46</v>
      </c>
      <c r="BE379" s="1">
        <v>3553.38</v>
      </c>
      <c r="BF379">
        <v>0.59789999999999999</v>
      </c>
      <c r="BG379">
        <v>0.60709999999999997</v>
      </c>
      <c r="BH379">
        <v>0.24049999999999999</v>
      </c>
      <c r="BI379">
        <v>0.1119</v>
      </c>
      <c r="BJ379">
        <v>2.0899999999999998E-2</v>
      </c>
      <c r="BK379">
        <v>1.9599999999999999E-2</v>
      </c>
    </row>
    <row r="380" spans="1:63" x14ac:dyDescent="0.25">
      <c r="A380" t="s">
        <v>381</v>
      </c>
      <c r="B380">
        <v>50641</v>
      </c>
      <c r="C380">
        <v>77</v>
      </c>
      <c r="D380">
        <v>7.95</v>
      </c>
      <c r="E380">
        <v>612.03</v>
      </c>
      <c r="F380">
        <v>574.9</v>
      </c>
      <c r="G380">
        <v>2.5999999999999999E-3</v>
      </c>
      <c r="H380">
        <v>0</v>
      </c>
      <c r="I380">
        <v>2.2000000000000001E-3</v>
      </c>
      <c r="J380">
        <v>3.5000000000000001E-3</v>
      </c>
      <c r="K380">
        <v>8.6499999999999994E-2</v>
      </c>
      <c r="L380">
        <v>0.89439999999999997</v>
      </c>
      <c r="M380">
        <v>1.0800000000000001E-2</v>
      </c>
      <c r="N380">
        <v>0.39029999999999998</v>
      </c>
      <c r="O380">
        <v>2.69E-2</v>
      </c>
      <c r="P380">
        <v>0.13639999999999999</v>
      </c>
      <c r="Q380" s="1">
        <v>48510.34</v>
      </c>
      <c r="R380">
        <v>0.30609999999999998</v>
      </c>
      <c r="S380">
        <v>0.28570000000000001</v>
      </c>
      <c r="T380">
        <v>0.40820000000000001</v>
      </c>
      <c r="U380">
        <v>10</v>
      </c>
      <c r="V380" s="1">
        <v>50425.7</v>
      </c>
      <c r="W380">
        <v>59.96</v>
      </c>
      <c r="X380" s="1">
        <v>174724.62</v>
      </c>
      <c r="Y380">
        <v>0.79510000000000003</v>
      </c>
      <c r="Z380">
        <v>0.184</v>
      </c>
      <c r="AA380">
        <v>2.0899999999999998E-2</v>
      </c>
      <c r="AB380">
        <v>0.2049</v>
      </c>
      <c r="AC380">
        <v>174.72</v>
      </c>
      <c r="AD380" s="1">
        <v>5615.23</v>
      </c>
      <c r="AE380">
        <v>631.29999999999995</v>
      </c>
      <c r="AF380" s="1">
        <v>165304.74</v>
      </c>
      <c r="AG380">
        <v>386</v>
      </c>
      <c r="AH380" s="1">
        <v>33681</v>
      </c>
      <c r="AI380" s="1">
        <v>48979</v>
      </c>
      <c r="AJ380">
        <v>59.6</v>
      </c>
      <c r="AK380">
        <v>30.25</v>
      </c>
      <c r="AL380">
        <v>37.159999999999997</v>
      </c>
      <c r="AM380">
        <v>0</v>
      </c>
      <c r="AN380">
        <v>0</v>
      </c>
      <c r="AO380">
        <v>1.2406999999999999</v>
      </c>
      <c r="AP380" s="1">
        <v>1801.23</v>
      </c>
      <c r="AQ380" s="1">
        <v>2506.42</v>
      </c>
      <c r="AR380" s="1">
        <v>7299.47</v>
      </c>
      <c r="AS380">
        <v>690.21</v>
      </c>
      <c r="AT380">
        <v>585.55999999999995</v>
      </c>
      <c r="AU380" s="1">
        <v>12882.91</v>
      </c>
      <c r="AV380" s="1">
        <v>7527.7</v>
      </c>
      <c r="AW380">
        <v>0.5131</v>
      </c>
      <c r="AX380" s="1">
        <v>4841.41</v>
      </c>
      <c r="AY380">
        <v>0.33</v>
      </c>
      <c r="AZ380" s="1">
        <v>1669.36</v>
      </c>
      <c r="BA380">
        <v>0.1138</v>
      </c>
      <c r="BB380">
        <v>631.97</v>
      </c>
      <c r="BC380">
        <v>4.3099999999999999E-2</v>
      </c>
      <c r="BD380" s="1">
        <v>14670.45</v>
      </c>
      <c r="BE380" s="1">
        <v>5262.2</v>
      </c>
      <c r="BF380">
        <v>1.8741000000000001</v>
      </c>
      <c r="BG380">
        <v>0.51639999999999997</v>
      </c>
      <c r="BH380">
        <v>0.21829999999999999</v>
      </c>
      <c r="BI380">
        <v>0.20619999999999999</v>
      </c>
      <c r="BJ380">
        <v>4.9000000000000002E-2</v>
      </c>
      <c r="BK380">
        <v>1.0200000000000001E-2</v>
      </c>
    </row>
    <row r="381" spans="1:63" x14ac:dyDescent="0.25">
      <c r="A381" t="s">
        <v>382</v>
      </c>
      <c r="B381">
        <v>44511</v>
      </c>
      <c r="C381">
        <v>2</v>
      </c>
      <c r="D381">
        <v>926.08</v>
      </c>
      <c r="E381" s="1">
        <v>1852.15</v>
      </c>
      <c r="F381" s="1">
        <v>1554.93</v>
      </c>
      <c r="G381">
        <v>1.6999999999999999E-3</v>
      </c>
      <c r="H381">
        <v>0</v>
      </c>
      <c r="I381">
        <v>0.81189999999999996</v>
      </c>
      <c r="J381">
        <v>2.5000000000000001E-3</v>
      </c>
      <c r="K381">
        <v>2.23E-2</v>
      </c>
      <c r="L381">
        <v>8.2699999999999996E-2</v>
      </c>
      <c r="M381">
        <v>7.8799999999999995E-2</v>
      </c>
      <c r="N381">
        <v>0.80930000000000002</v>
      </c>
      <c r="O381">
        <v>1.03E-2</v>
      </c>
      <c r="P381">
        <v>0.25040000000000001</v>
      </c>
      <c r="Q381" s="1">
        <v>58891.55</v>
      </c>
      <c r="R381">
        <v>0.38600000000000001</v>
      </c>
      <c r="S381">
        <v>0.26319999999999999</v>
      </c>
      <c r="T381">
        <v>0.35089999999999999</v>
      </c>
      <c r="U381">
        <v>18</v>
      </c>
      <c r="V381" s="1">
        <v>89921.22</v>
      </c>
      <c r="W381">
        <v>97.89</v>
      </c>
      <c r="X381" s="1">
        <v>65390.15</v>
      </c>
      <c r="Y381">
        <v>0.71440000000000003</v>
      </c>
      <c r="Z381">
        <v>0.21579999999999999</v>
      </c>
      <c r="AA381">
        <v>6.9800000000000001E-2</v>
      </c>
      <c r="AB381">
        <v>0.28560000000000002</v>
      </c>
      <c r="AC381">
        <v>65.39</v>
      </c>
      <c r="AD381" s="1">
        <v>2399.6</v>
      </c>
      <c r="AE381">
        <v>303.67</v>
      </c>
      <c r="AF381" s="1">
        <v>63175.09</v>
      </c>
      <c r="AG381">
        <v>22</v>
      </c>
      <c r="AH381" s="1">
        <v>29123</v>
      </c>
      <c r="AI381" s="1">
        <v>37598</v>
      </c>
      <c r="AJ381">
        <v>60.17</v>
      </c>
      <c r="AK381">
        <v>34.520000000000003</v>
      </c>
      <c r="AL381">
        <v>36.32</v>
      </c>
      <c r="AM381">
        <v>5.0199999999999996</v>
      </c>
      <c r="AN381">
        <v>0</v>
      </c>
      <c r="AO381">
        <v>0.82030000000000003</v>
      </c>
      <c r="AP381" s="1">
        <v>1424.63</v>
      </c>
      <c r="AQ381" s="1">
        <v>1889.98</v>
      </c>
      <c r="AR381" s="1">
        <v>6586.63</v>
      </c>
      <c r="AS381" s="1">
        <v>1314.27</v>
      </c>
      <c r="AT381">
        <v>434.25</v>
      </c>
      <c r="AU381" s="1">
        <v>11649.78</v>
      </c>
      <c r="AV381" s="1">
        <v>8768.85</v>
      </c>
      <c r="AW381">
        <v>0.66100000000000003</v>
      </c>
      <c r="AX381" s="1">
        <v>2426.0500000000002</v>
      </c>
      <c r="AY381">
        <v>0.18290000000000001</v>
      </c>
      <c r="AZ381">
        <v>488.55</v>
      </c>
      <c r="BA381">
        <v>3.6799999999999999E-2</v>
      </c>
      <c r="BB381" s="1">
        <v>1581.81</v>
      </c>
      <c r="BC381">
        <v>0.1192</v>
      </c>
      <c r="BD381" s="1">
        <v>13265.26</v>
      </c>
      <c r="BE381" s="1">
        <v>6506.96</v>
      </c>
      <c r="BF381">
        <v>3.5771000000000002</v>
      </c>
      <c r="BG381">
        <v>0.50519999999999998</v>
      </c>
      <c r="BH381">
        <v>0.16969999999999999</v>
      </c>
      <c r="BI381">
        <v>0.27629999999999999</v>
      </c>
      <c r="BJ381">
        <v>4.1399999999999999E-2</v>
      </c>
      <c r="BK381">
        <v>7.4999999999999997E-3</v>
      </c>
    </row>
    <row r="382" spans="1:63" x14ac:dyDescent="0.25">
      <c r="A382" t="s">
        <v>383</v>
      </c>
      <c r="B382">
        <v>48025</v>
      </c>
      <c r="C382">
        <v>135</v>
      </c>
      <c r="D382">
        <v>12.5</v>
      </c>
      <c r="E382" s="1">
        <v>1687.67</v>
      </c>
      <c r="F382" s="1">
        <v>1552.08</v>
      </c>
      <c r="G382">
        <v>0</v>
      </c>
      <c r="H382">
        <v>0</v>
      </c>
      <c r="I382">
        <v>1.1299999999999999E-2</v>
      </c>
      <c r="J382">
        <v>1.6000000000000001E-3</v>
      </c>
      <c r="K382">
        <v>1.09E-2</v>
      </c>
      <c r="L382">
        <v>0.9667</v>
      </c>
      <c r="M382">
        <v>9.4999999999999998E-3</v>
      </c>
      <c r="N382">
        <v>0.35489999999999999</v>
      </c>
      <c r="O382">
        <v>0</v>
      </c>
      <c r="P382">
        <v>0.1666</v>
      </c>
      <c r="Q382" s="1">
        <v>53850.01</v>
      </c>
      <c r="R382">
        <v>0.2</v>
      </c>
      <c r="S382">
        <v>0.26669999999999999</v>
      </c>
      <c r="T382">
        <v>0.5333</v>
      </c>
      <c r="U382">
        <v>13.34</v>
      </c>
      <c r="V382" s="1">
        <v>71600.479999999996</v>
      </c>
      <c r="W382">
        <v>120.79</v>
      </c>
      <c r="X382" s="1">
        <v>160459.89000000001</v>
      </c>
      <c r="Y382">
        <v>0.8498</v>
      </c>
      <c r="Z382">
        <v>5.0999999999999997E-2</v>
      </c>
      <c r="AA382">
        <v>9.9099999999999994E-2</v>
      </c>
      <c r="AB382">
        <v>0.1502</v>
      </c>
      <c r="AC382">
        <v>160.46</v>
      </c>
      <c r="AD382" s="1">
        <v>3673.65</v>
      </c>
      <c r="AE382">
        <v>482.91</v>
      </c>
      <c r="AF382" s="1">
        <v>157009.53</v>
      </c>
      <c r="AG382">
        <v>354</v>
      </c>
      <c r="AH382" s="1">
        <v>34855</v>
      </c>
      <c r="AI382" s="1">
        <v>52305</v>
      </c>
      <c r="AJ382">
        <v>30.7</v>
      </c>
      <c r="AK382">
        <v>22.04</v>
      </c>
      <c r="AL382">
        <v>22</v>
      </c>
      <c r="AM382">
        <v>4.5</v>
      </c>
      <c r="AN382" s="1">
        <v>1319.31</v>
      </c>
      <c r="AO382">
        <v>1.2784</v>
      </c>
      <c r="AP382" s="1">
        <v>1544.58</v>
      </c>
      <c r="AQ382" s="1">
        <v>2359.34</v>
      </c>
      <c r="AR382" s="1">
        <v>6654.42</v>
      </c>
      <c r="AS382">
        <v>469.75</v>
      </c>
      <c r="AT382">
        <v>112.85</v>
      </c>
      <c r="AU382" s="1">
        <v>11140.94</v>
      </c>
      <c r="AV382" s="1">
        <v>5898.4</v>
      </c>
      <c r="AW382">
        <v>0.45850000000000002</v>
      </c>
      <c r="AX382" s="1">
        <v>4690.6000000000004</v>
      </c>
      <c r="AY382">
        <v>0.36459999999999998</v>
      </c>
      <c r="AZ382" s="1">
        <v>1439.8</v>
      </c>
      <c r="BA382">
        <v>0.1119</v>
      </c>
      <c r="BB382">
        <v>836.83</v>
      </c>
      <c r="BC382">
        <v>6.5000000000000002E-2</v>
      </c>
      <c r="BD382" s="1">
        <v>12865.64</v>
      </c>
      <c r="BE382" s="1">
        <v>3983.71</v>
      </c>
      <c r="BF382">
        <v>1.2557</v>
      </c>
      <c r="BG382">
        <v>0.53039999999999998</v>
      </c>
      <c r="BH382">
        <v>0.18859999999999999</v>
      </c>
      <c r="BI382">
        <v>0.23100000000000001</v>
      </c>
      <c r="BJ382">
        <v>3.9199999999999999E-2</v>
      </c>
      <c r="BK382">
        <v>1.0800000000000001E-2</v>
      </c>
    </row>
    <row r="383" spans="1:63" x14ac:dyDescent="0.25">
      <c r="A383" t="s">
        <v>384</v>
      </c>
      <c r="B383">
        <v>44529</v>
      </c>
      <c r="C383">
        <v>12</v>
      </c>
      <c r="D383">
        <v>318.08</v>
      </c>
      <c r="E383" s="1">
        <v>3816.97</v>
      </c>
      <c r="F383" s="1">
        <v>3714.38</v>
      </c>
      <c r="G383">
        <v>3.0200000000000001E-2</v>
      </c>
      <c r="H383">
        <v>1.9E-3</v>
      </c>
      <c r="I383">
        <v>4.6100000000000002E-2</v>
      </c>
      <c r="J383">
        <v>3.2000000000000002E-3</v>
      </c>
      <c r="K383">
        <v>7.3999999999999996E-2</v>
      </c>
      <c r="L383">
        <v>0.82089999999999996</v>
      </c>
      <c r="M383">
        <v>2.3699999999999999E-2</v>
      </c>
      <c r="N383">
        <v>0.38590000000000002</v>
      </c>
      <c r="O383">
        <v>6.7299999999999999E-2</v>
      </c>
      <c r="P383">
        <v>0.14230000000000001</v>
      </c>
      <c r="Q383" s="1">
        <v>82950.649999999994</v>
      </c>
      <c r="R383">
        <v>4.0399999999999998E-2</v>
      </c>
      <c r="S383">
        <v>0.1883</v>
      </c>
      <c r="T383">
        <v>0.77129999999999999</v>
      </c>
      <c r="U383">
        <v>24</v>
      </c>
      <c r="V383" s="1">
        <v>112174.88</v>
      </c>
      <c r="W383">
        <v>156.43</v>
      </c>
      <c r="X383" s="1">
        <v>224695.21</v>
      </c>
      <c r="Y383">
        <v>0.68789999999999996</v>
      </c>
      <c r="Z383">
        <v>0.2903</v>
      </c>
      <c r="AA383">
        <v>2.1700000000000001E-2</v>
      </c>
      <c r="AB383">
        <v>0.31209999999999999</v>
      </c>
      <c r="AC383">
        <v>224.7</v>
      </c>
      <c r="AD383" s="1">
        <v>11921.78</v>
      </c>
      <c r="AE383" s="1">
        <v>1258.44</v>
      </c>
      <c r="AF383" s="1">
        <v>209953.56</v>
      </c>
      <c r="AG383">
        <v>503</v>
      </c>
      <c r="AH383" s="1">
        <v>37808</v>
      </c>
      <c r="AI383" s="1">
        <v>56719</v>
      </c>
      <c r="AJ383">
        <v>91.9</v>
      </c>
      <c r="AK383">
        <v>49.31</v>
      </c>
      <c r="AL383">
        <v>59.03</v>
      </c>
      <c r="AM383">
        <v>3.9</v>
      </c>
      <c r="AN383">
        <v>0</v>
      </c>
      <c r="AO383">
        <v>1.2275</v>
      </c>
      <c r="AP383" s="1">
        <v>2598.7600000000002</v>
      </c>
      <c r="AQ383" s="1">
        <v>2081.6799999999998</v>
      </c>
      <c r="AR383" s="1">
        <v>9679.14</v>
      </c>
      <c r="AS383" s="1">
        <v>1085.96</v>
      </c>
      <c r="AT383">
        <v>257.20999999999998</v>
      </c>
      <c r="AU383" s="1">
        <v>15702.73</v>
      </c>
      <c r="AV383" s="1">
        <v>3780.46</v>
      </c>
      <c r="AW383">
        <v>0.23369999999999999</v>
      </c>
      <c r="AX383" s="1">
        <v>10795.92</v>
      </c>
      <c r="AY383">
        <v>0.66739999999999999</v>
      </c>
      <c r="AZ383">
        <v>903.12</v>
      </c>
      <c r="BA383">
        <v>5.5800000000000002E-2</v>
      </c>
      <c r="BB383">
        <v>695.64</v>
      </c>
      <c r="BC383">
        <v>4.2999999999999997E-2</v>
      </c>
      <c r="BD383" s="1">
        <v>16175.15</v>
      </c>
      <c r="BE383" s="1">
        <v>2149.2399999999998</v>
      </c>
      <c r="BF383">
        <v>0.40350000000000003</v>
      </c>
      <c r="BG383">
        <v>0.6048</v>
      </c>
      <c r="BH383">
        <v>0.26989999999999997</v>
      </c>
      <c r="BI383">
        <v>9.4899999999999998E-2</v>
      </c>
      <c r="BJ383">
        <v>1.7399999999999999E-2</v>
      </c>
      <c r="BK383">
        <v>1.29E-2</v>
      </c>
    </row>
    <row r="384" spans="1:63" x14ac:dyDescent="0.25">
      <c r="A384" t="s">
        <v>385</v>
      </c>
      <c r="B384">
        <v>44537</v>
      </c>
      <c r="C384">
        <v>24</v>
      </c>
      <c r="D384">
        <v>187.19</v>
      </c>
      <c r="E384" s="1">
        <v>4492.59</v>
      </c>
      <c r="F384" s="1">
        <v>4328.6899999999996</v>
      </c>
      <c r="G384">
        <v>1.46E-2</v>
      </c>
      <c r="H384">
        <v>6.9999999999999999E-4</v>
      </c>
      <c r="I384">
        <v>2.06E-2</v>
      </c>
      <c r="J384">
        <v>1.6000000000000001E-3</v>
      </c>
      <c r="K384">
        <v>5.4800000000000001E-2</v>
      </c>
      <c r="L384">
        <v>0.89100000000000001</v>
      </c>
      <c r="M384">
        <v>1.6799999999999999E-2</v>
      </c>
      <c r="N384">
        <v>0.2029</v>
      </c>
      <c r="O384">
        <v>4.8999999999999998E-3</v>
      </c>
      <c r="P384">
        <v>0.14269999999999999</v>
      </c>
      <c r="Q384" s="1">
        <v>56655.31</v>
      </c>
      <c r="R384">
        <v>0.35589999999999999</v>
      </c>
      <c r="S384">
        <v>0.2064</v>
      </c>
      <c r="T384">
        <v>0.43769999999999998</v>
      </c>
      <c r="U384">
        <v>22</v>
      </c>
      <c r="V384" s="1">
        <v>89723.14</v>
      </c>
      <c r="W384">
        <v>200.49</v>
      </c>
      <c r="X384" s="1">
        <v>202186.43</v>
      </c>
      <c r="Y384">
        <v>0.87029999999999996</v>
      </c>
      <c r="Z384">
        <v>0.1086</v>
      </c>
      <c r="AA384">
        <v>2.1100000000000001E-2</v>
      </c>
      <c r="AB384">
        <v>0.12970000000000001</v>
      </c>
      <c r="AC384">
        <v>202.19</v>
      </c>
      <c r="AD384" s="1">
        <v>6931.27</v>
      </c>
      <c r="AE384">
        <v>878.2</v>
      </c>
      <c r="AF384" s="1">
        <v>186859.3</v>
      </c>
      <c r="AG384">
        <v>454</v>
      </c>
      <c r="AH384" s="1">
        <v>45564</v>
      </c>
      <c r="AI384" s="1">
        <v>64541</v>
      </c>
      <c r="AJ384">
        <v>47.12</v>
      </c>
      <c r="AK384">
        <v>34.01</v>
      </c>
      <c r="AL384">
        <v>33.97</v>
      </c>
      <c r="AM384">
        <v>6.1</v>
      </c>
      <c r="AN384">
        <v>0</v>
      </c>
      <c r="AO384">
        <v>0.80110000000000003</v>
      </c>
      <c r="AP384">
        <v>992.6</v>
      </c>
      <c r="AQ384" s="1">
        <v>2023.06</v>
      </c>
      <c r="AR384" s="1">
        <v>5896.7</v>
      </c>
      <c r="AS384">
        <v>602.5</v>
      </c>
      <c r="AT384">
        <v>200.75</v>
      </c>
      <c r="AU384" s="1">
        <v>9715.61</v>
      </c>
      <c r="AV384" s="1">
        <v>3888.8</v>
      </c>
      <c r="AW384">
        <v>0.3594</v>
      </c>
      <c r="AX384" s="1">
        <v>5730.34</v>
      </c>
      <c r="AY384">
        <v>0.52959999999999996</v>
      </c>
      <c r="AZ384">
        <v>801.69</v>
      </c>
      <c r="BA384">
        <v>7.4099999999999999E-2</v>
      </c>
      <c r="BB384">
        <v>400.27</v>
      </c>
      <c r="BC384">
        <v>3.6999999999999998E-2</v>
      </c>
      <c r="BD384" s="1">
        <v>10821.11</v>
      </c>
      <c r="BE384" s="1">
        <v>2427.5100000000002</v>
      </c>
      <c r="BF384">
        <v>0.432</v>
      </c>
      <c r="BG384">
        <v>0.5796</v>
      </c>
      <c r="BH384">
        <v>0.1893</v>
      </c>
      <c r="BI384">
        <v>0.17899999999999999</v>
      </c>
      <c r="BJ384">
        <v>3.6299999999999999E-2</v>
      </c>
      <c r="BK384">
        <v>1.5800000000000002E-2</v>
      </c>
    </row>
    <row r="385" spans="1:63" x14ac:dyDescent="0.25">
      <c r="A385" t="s">
        <v>386</v>
      </c>
      <c r="B385">
        <v>44545</v>
      </c>
      <c r="C385">
        <v>25</v>
      </c>
      <c r="D385">
        <v>162.24</v>
      </c>
      <c r="E385" s="1">
        <v>4055.93</v>
      </c>
      <c r="F385" s="1">
        <v>3929.95</v>
      </c>
      <c r="G385">
        <v>6.4399999999999999E-2</v>
      </c>
      <c r="H385">
        <v>2.9999999999999997E-4</v>
      </c>
      <c r="I385">
        <v>1.7600000000000001E-2</v>
      </c>
      <c r="J385">
        <v>5.9999999999999995E-4</v>
      </c>
      <c r="K385">
        <v>3.6400000000000002E-2</v>
      </c>
      <c r="L385">
        <v>0.84119999999999995</v>
      </c>
      <c r="M385">
        <v>3.9399999999999998E-2</v>
      </c>
      <c r="N385">
        <v>0.1817</v>
      </c>
      <c r="O385">
        <v>2.1899999999999999E-2</v>
      </c>
      <c r="P385">
        <v>0.10440000000000001</v>
      </c>
      <c r="Q385" s="1">
        <v>73654.75</v>
      </c>
      <c r="R385">
        <v>0.1111</v>
      </c>
      <c r="S385">
        <v>0.16239999999999999</v>
      </c>
      <c r="T385">
        <v>0.72650000000000003</v>
      </c>
      <c r="U385">
        <v>20.67</v>
      </c>
      <c r="V385" s="1">
        <v>97946.34</v>
      </c>
      <c r="W385">
        <v>192.68</v>
      </c>
      <c r="X385" s="1">
        <v>294943.99</v>
      </c>
      <c r="Y385">
        <v>0.83430000000000004</v>
      </c>
      <c r="Z385">
        <v>0.1429</v>
      </c>
      <c r="AA385">
        <v>2.2800000000000001E-2</v>
      </c>
      <c r="AB385">
        <v>0.16569999999999999</v>
      </c>
      <c r="AC385">
        <v>294.94</v>
      </c>
      <c r="AD385" s="1">
        <v>11819.2</v>
      </c>
      <c r="AE385" s="1">
        <v>1408.02</v>
      </c>
      <c r="AF385" s="1">
        <v>271357.62</v>
      </c>
      <c r="AG385">
        <v>575</v>
      </c>
      <c r="AH385" s="1">
        <v>43368</v>
      </c>
      <c r="AI385" s="1">
        <v>74712</v>
      </c>
      <c r="AJ385">
        <v>64.599999999999994</v>
      </c>
      <c r="AK385">
        <v>39.5</v>
      </c>
      <c r="AL385">
        <v>39.5</v>
      </c>
      <c r="AM385">
        <v>5</v>
      </c>
      <c r="AN385">
        <v>0</v>
      </c>
      <c r="AO385">
        <v>0.88649999999999995</v>
      </c>
      <c r="AP385" s="1">
        <v>1618.66</v>
      </c>
      <c r="AQ385" s="1">
        <v>2092.34</v>
      </c>
      <c r="AR385" s="1">
        <v>7812.56</v>
      </c>
      <c r="AS385">
        <v>881.16</v>
      </c>
      <c r="AT385">
        <v>474.44</v>
      </c>
      <c r="AU385" s="1">
        <v>12879.17</v>
      </c>
      <c r="AV385" s="1">
        <v>3020.93</v>
      </c>
      <c r="AW385">
        <v>0.21629999999999999</v>
      </c>
      <c r="AX385" s="1">
        <v>9565.43</v>
      </c>
      <c r="AY385">
        <v>0.68469999999999998</v>
      </c>
      <c r="AZ385">
        <v>850.72</v>
      </c>
      <c r="BA385">
        <v>6.0900000000000003E-2</v>
      </c>
      <c r="BB385">
        <v>532.36</v>
      </c>
      <c r="BC385">
        <v>3.8100000000000002E-2</v>
      </c>
      <c r="BD385" s="1">
        <v>13969.44</v>
      </c>
      <c r="BE385" s="1">
        <v>1214.19</v>
      </c>
      <c r="BF385">
        <v>0.13569999999999999</v>
      </c>
      <c r="BG385">
        <v>0.5948</v>
      </c>
      <c r="BH385">
        <v>0.24510000000000001</v>
      </c>
      <c r="BI385">
        <v>0.1217</v>
      </c>
      <c r="BJ385">
        <v>2.53E-2</v>
      </c>
      <c r="BK385">
        <v>1.3100000000000001E-2</v>
      </c>
    </row>
    <row r="386" spans="1:63" x14ac:dyDescent="0.25">
      <c r="A386" t="s">
        <v>387</v>
      </c>
      <c r="B386">
        <v>50336</v>
      </c>
      <c r="C386">
        <v>160</v>
      </c>
      <c r="D386">
        <v>8.81</v>
      </c>
      <c r="E386" s="1">
        <v>1409.57</v>
      </c>
      <c r="F386" s="1">
        <v>1495.91</v>
      </c>
      <c r="G386">
        <v>2.8999999999999998E-3</v>
      </c>
      <c r="H386">
        <v>0</v>
      </c>
      <c r="I386">
        <v>1.9E-3</v>
      </c>
      <c r="J386">
        <v>6.9999999999999999E-4</v>
      </c>
      <c r="K386">
        <v>1.38E-2</v>
      </c>
      <c r="L386">
        <v>0.9617</v>
      </c>
      <c r="M386">
        <v>1.9E-2</v>
      </c>
      <c r="N386">
        <v>0.3715</v>
      </c>
      <c r="O386">
        <v>0</v>
      </c>
      <c r="P386">
        <v>0.15509999999999999</v>
      </c>
      <c r="Q386" s="1">
        <v>54285.22</v>
      </c>
      <c r="R386">
        <v>0.29470000000000002</v>
      </c>
      <c r="S386">
        <v>0.16839999999999999</v>
      </c>
      <c r="T386">
        <v>0.53680000000000005</v>
      </c>
      <c r="U386">
        <v>15</v>
      </c>
      <c r="V386" s="1">
        <v>74518.87</v>
      </c>
      <c r="W386">
        <v>91.33</v>
      </c>
      <c r="X386" s="1">
        <v>169207.47</v>
      </c>
      <c r="Y386">
        <v>0.91700000000000004</v>
      </c>
      <c r="Z386">
        <v>2.5000000000000001E-2</v>
      </c>
      <c r="AA386">
        <v>5.8000000000000003E-2</v>
      </c>
      <c r="AB386">
        <v>8.3000000000000004E-2</v>
      </c>
      <c r="AC386">
        <v>169.21</v>
      </c>
      <c r="AD386" s="1">
        <v>4485.8999999999996</v>
      </c>
      <c r="AE386">
        <v>557.36</v>
      </c>
      <c r="AF386" s="1">
        <v>157936.22</v>
      </c>
      <c r="AG386">
        <v>357</v>
      </c>
      <c r="AH386" s="1">
        <v>37648</v>
      </c>
      <c r="AI386" s="1">
        <v>54797</v>
      </c>
      <c r="AJ386">
        <v>33.24</v>
      </c>
      <c r="AK386">
        <v>26.02</v>
      </c>
      <c r="AL386">
        <v>28.85</v>
      </c>
      <c r="AM386">
        <v>4.1500000000000004</v>
      </c>
      <c r="AN386" s="1">
        <v>1457.84</v>
      </c>
      <c r="AO386">
        <v>1.6173999999999999</v>
      </c>
      <c r="AP386" s="1">
        <v>1288.57</v>
      </c>
      <c r="AQ386" s="1">
        <v>2470.17</v>
      </c>
      <c r="AR386" s="1">
        <v>6631.14</v>
      </c>
      <c r="AS386" s="1">
        <v>1087.68</v>
      </c>
      <c r="AT386">
        <v>385.89</v>
      </c>
      <c r="AU386" s="1">
        <v>11863.42</v>
      </c>
      <c r="AV386" s="1">
        <v>5877.16</v>
      </c>
      <c r="AW386">
        <v>0.45279999999999998</v>
      </c>
      <c r="AX386" s="1">
        <v>4852.97</v>
      </c>
      <c r="AY386">
        <v>0.37390000000000001</v>
      </c>
      <c r="AZ386" s="1">
        <v>1637.5</v>
      </c>
      <c r="BA386">
        <v>0.12620000000000001</v>
      </c>
      <c r="BB386">
        <v>612.04999999999995</v>
      </c>
      <c r="BC386">
        <v>4.7199999999999999E-2</v>
      </c>
      <c r="BD386" s="1">
        <v>12979.68</v>
      </c>
      <c r="BE386" s="1">
        <v>5957.18</v>
      </c>
      <c r="BF386">
        <v>1.9361999999999999</v>
      </c>
      <c r="BG386">
        <v>0.53900000000000003</v>
      </c>
      <c r="BH386">
        <v>0.2107</v>
      </c>
      <c r="BI386">
        <v>0.19750000000000001</v>
      </c>
      <c r="BJ386">
        <v>4.1300000000000003E-2</v>
      </c>
      <c r="BK386">
        <v>1.15E-2</v>
      </c>
    </row>
    <row r="387" spans="1:63" x14ac:dyDescent="0.25">
      <c r="A387" t="s">
        <v>388</v>
      </c>
      <c r="B387">
        <v>46250</v>
      </c>
      <c r="C387">
        <v>118</v>
      </c>
      <c r="D387">
        <v>28.03</v>
      </c>
      <c r="E387" s="1">
        <v>3308.1</v>
      </c>
      <c r="F387" s="1">
        <v>3110.63</v>
      </c>
      <c r="G387">
        <v>7.1000000000000004E-3</v>
      </c>
      <c r="H387">
        <v>1.2999999999999999E-3</v>
      </c>
      <c r="I387">
        <v>1.95E-2</v>
      </c>
      <c r="J387">
        <v>1.9E-3</v>
      </c>
      <c r="K387">
        <v>2.4E-2</v>
      </c>
      <c r="L387">
        <v>0.89929999999999999</v>
      </c>
      <c r="M387">
        <v>4.6899999999999997E-2</v>
      </c>
      <c r="N387">
        <v>0.2848</v>
      </c>
      <c r="O387">
        <v>3.2000000000000002E-3</v>
      </c>
      <c r="P387">
        <v>0.1176</v>
      </c>
      <c r="Q387" s="1">
        <v>59411.83</v>
      </c>
      <c r="R387">
        <v>0.31090000000000001</v>
      </c>
      <c r="S387">
        <v>0.19170000000000001</v>
      </c>
      <c r="T387">
        <v>0.49740000000000001</v>
      </c>
      <c r="U387">
        <v>18.68</v>
      </c>
      <c r="V387" s="1">
        <v>85299.520000000004</v>
      </c>
      <c r="W387">
        <v>172.51</v>
      </c>
      <c r="X387" s="1">
        <v>153975.62</v>
      </c>
      <c r="Y387">
        <v>0.8649</v>
      </c>
      <c r="Z387">
        <v>0.1053</v>
      </c>
      <c r="AA387">
        <v>2.98E-2</v>
      </c>
      <c r="AB387">
        <v>0.1351</v>
      </c>
      <c r="AC387">
        <v>153.97999999999999</v>
      </c>
      <c r="AD387" s="1">
        <v>4451.8999999999996</v>
      </c>
      <c r="AE387">
        <v>589.54</v>
      </c>
      <c r="AF387" s="1">
        <v>151726.21</v>
      </c>
      <c r="AG387">
        <v>323</v>
      </c>
      <c r="AH387" s="1">
        <v>37861</v>
      </c>
      <c r="AI387" s="1">
        <v>58071</v>
      </c>
      <c r="AJ387">
        <v>49.13</v>
      </c>
      <c r="AK387">
        <v>27.33</v>
      </c>
      <c r="AL387">
        <v>36.21</v>
      </c>
      <c r="AM387">
        <v>6.3</v>
      </c>
      <c r="AN387" s="1">
        <v>1532.1</v>
      </c>
      <c r="AO387">
        <v>1.1145</v>
      </c>
      <c r="AP387" s="1">
        <v>1134.75</v>
      </c>
      <c r="AQ387" s="1">
        <v>1843.75</v>
      </c>
      <c r="AR387" s="1">
        <v>5841.11</v>
      </c>
      <c r="AS387">
        <v>647.91999999999996</v>
      </c>
      <c r="AT387">
        <v>418.16</v>
      </c>
      <c r="AU387" s="1">
        <v>9885.69</v>
      </c>
      <c r="AV387" s="1">
        <v>4948.04</v>
      </c>
      <c r="AW387">
        <v>0.41070000000000001</v>
      </c>
      <c r="AX387" s="1">
        <v>5402.09</v>
      </c>
      <c r="AY387">
        <v>0.44840000000000002</v>
      </c>
      <c r="AZ387" s="1">
        <v>1238.8900000000001</v>
      </c>
      <c r="BA387">
        <v>0.1028</v>
      </c>
      <c r="BB387">
        <v>458.61</v>
      </c>
      <c r="BC387">
        <v>3.8100000000000002E-2</v>
      </c>
      <c r="BD387" s="1">
        <v>12047.63</v>
      </c>
      <c r="BE387" s="1">
        <v>3663.94</v>
      </c>
      <c r="BF387">
        <v>0.89949999999999997</v>
      </c>
      <c r="BG387">
        <v>0.55169999999999997</v>
      </c>
      <c r="BH387">
        <v>0.20899999999999999</v>
      </c>
      <c r="BI387">
        <v>0.1908</v>
      </c>
      <c r="BJ387">
        <v>3.6999999999999998E-2</v>
      </c>
      <c r="BK387">
        <v>1.14E-2</v>
      </c>
    </row>
    <row r="388" spans="1:63" x14ac:dyDescent="0.25">
      <c r="A388" t="s">
        <v>389</v>
      </c>
      <c r="B388">
        <v>46722</v>
      </c>
      <c r="C388">
        <v>114</v>
      </c>
      <c r="D388">
        <v>9.49</v>
      </c>
      <c r="E388" s="1">
        <v>1082.03</v>
      </c>
      <c r="F388" s="1">
        <v>1070.5999999999999</v>
      </c>
      <c r="G388">
        <v>9.9000000000000008E-3</v>
      </c>
      <c r="H388">
        <v>8.9999999999999998E-4</v>
      </c>
      <c r="I388">
        <v>1.03E-2</v>
      </c>
      <c r="J388">
        <v>8.0000000000000004E-4</v>
      </c>
      <c r="K388">
        <v>6.7000000000000004E-2</v>
      </c>
      <c r="L388">
        <v>0.89680000000000004</v>
      </c>
      <c r="M388">
        <v>1.43E-2</v>
      </c>
      <c r="N388">
        <v>0.2099</v>
      </c>
      <c r="O388">
        <v>0</v>
      </c>
      <c r="P388">
        <v>0.1164</v>
      </c>
      <c r="Q388" s="1">
        <v>57795.75</v>
      </c>
      <c r="R388">
        <v>0.22969999999999999</v>
      </c>
      <c r="S388">
        <v>0.16220000000000001</v>
      </c>
      <c r="T388">
        <v>0.60809999999999997</v>
      </c>
      <c r="U388">
        <v>10</v>
      </c>
      <c r="V388" s="1">
        <v>59586.2</v>
      </c>
      <c r="W388">
        <v>104.35</v>
      </c>
      <c r="X388" s="1">
        <v>294208.03000000003</v>
      </c>
      <c r="Y388">
        <v>0.51759999999999995</v>
      </c>
      <c r="Z388">
        <v>0.16</v>
      </c>
      <c r="AA388">
        <v>0.32240000000000002</v>
      </c>
      <c r="AB388">
        <v>0.4824</v>
      </c>
      <c r="AC388">
        <v>294.20999999999998</v>
      </c>
      <c r="AD388" s="1">
        <v>10207.77</v>
      </c>
      <c r="AE388">
        <v>518.65</v>
      </c>
      <c r="AF388" s="1">
        <v>263089.98</v>
      </c>
      <c r="AG388">
        <v>571</v>
      </c>
      <c r="AH388" s="1">
        <v>38069</v>
      </c>
      <c r="AI388" s="1">
        <v>65618</v>
      </c>
      <c r="AJ388">
        <v>48.15</v>
      </c>
      <c r="AK388">
        <v>26.52</v>
      </c>
      <c r="AL388">
        <v>34.03</v>
      </c>
      <c r="AM388">
        <v>5</v>
      </c>
      <c r="AN388">
        <v>0</v>
      </c>
      <c r="AO388">
        <v>0.872</v>
      </c>
      <c r="AP388" s="1">
        <v>1536.92</v>
      </c>
      <c r="AQ388" s="1">
        <v>1969.74</v>
      </c>
      <c r="AR388" s="1">
        <v>6311.32</v>
      </c>
      <c r="AS388">
        <v>750.76</v>
      </c>
      <c r="AT388">
        <v>397.2</v>
      </c>
      <c r="AU388" s="1">
        <v>10965.95</v>
      </c>
      <c r="AV388" s="1">
        <v>3402.37</v>
      </c>
      <c r="AW388">
        <v>0.22309999999999999</v>
      </c>
      <c r="AX388" s="1">
        <v>9310.61</v>
      </c>
      <c r="AY388">
        <v>0.61050000000000004</v>
      </c>
      <c r="AZ388" s="1">
        <v>1946.34</v>
      </c>
      <c r="BA388">
        <v>0.12759999999999999</v>
      </c>
      <c r="BB388">
        <v>591.08000000000004</v>
      </c>
      <c r="BC388">
        <v>3.8800000000000001E-2</v>
      </c>
      <c r="BD388" s="1">
        <v>15250.4</v>
      </c>
      <c r="BE388" s="1">
        <v>2393.35</v>
      </c>
      <c r="BF388">
        <v>0.58779999999999999</v>
      </c>
      <c r="BG388">
        <v>0.5272</v>
      </c>
      <c r="BH388">
        <v>0.18779999999999999</v>
      </c>
      <c r="BI388">
        <v>0.2263</v>
      </c>
      <c r="BJ388">
        <v>2.9899999999999999E-2</v>
      </c>
      <c r="BK388">
        <v>2.87E-2</v>
      </c>
    </row>
    <row r="389" spans="1:63" x14ac:dyDescent="0.25">
      <c r="A389" t="s">
        <v>390</v>
      </c>
      <c r="B389">
        <v>49056</v>
      </c>
      <c r="C389">
        <v>172</v>
      </c>
      <c r="D389">
        <v>13.06</v>
      </c>
      <c r="E389" s="1">
        <v>2246.0100000000002</v>
      </c>
      <c r="F389" s="1">
        <v>2193.23</v>
      </c>
      <c r="G389">
        <v>8.9999999999999998E-4</v>
      </c>
      <c r="H389">
        <v>0</v>
      </c>
      <c r="I389">
        <v>3.3999999999999998E-3</v>
      </c>
      <c r="J389">
        <v>0</v>
      </c>
      <c r="K389">
        <v>9.1000000000000004E-3</v>
      </c>
      <c r="L389">
        <v>0.9728</v>
      </c>
      <c r="M389">
        <v>1.38E-2</v>
      </c>
      <c r="N389">
        <v>0.33710000000000001</v>
      </c>
      <c r="O389">
        <v>0</v>
      </c>
      <c r="P389">
        <v>0.12670000000000001</v>
      </c>
      <c r="Q389" s="1">
        <v>61356.33</v>
      </c>
      <c r="R389">
        <v>0.14580000000000001</v>
      </c>
      <c r="S389">
        <v>0.14580000000000001</v>
      </c>
      <c r="T389">
        <v>0.70830000000000004</v>
      </c>
      <c r="U389">
        <v>15.8</v>
      </c>
      <c r="V389" s="1">
        <v>78640.05</v>
      </c>
      <c r="W389">
        <v>139.05000000000001</v>
      </c>
      <c r="X389" s="1">
        <v>183062.63</v>
      </c>
      <c r="Y389">
        <v>0.74739999999999995</v>
      </c>
      <c r="Z389">
        <v>4.87E-2</v>
      </c>
      <c r="AA389">
        <v>0.2039</v>
      </c>
      <c r="AB389">
        <v>0.25259999999999999</v>
      </c>
      <c r="AC389">
        <v>183.06</v>
      </c>
      <c r="AD389" s="1">
        <v>4318.6400000000003</v>
      </c>
      <c r="AE389">
        <v>467.55</v>
      </c>
      <c r="AF389" s="1">
        <v>174960.15</v>
      </c>
      <c r="AG389">
        <v>420</v>
      </c>
      <c r="AH389" s="1">
        <v>37912</v>
      </c>
      <c r="AI389" s="1">
        <v>58030</v>
      </c>
      <c r="AJ389">
        <v>29.8</v>
      </c>
      <c r="AK389">
        <v>22</v>
      </c>
      <c r="AL389">
        <v>22.01</v>
      </c>
      <c r="AM389">
        <v>3.7</v>
      </c>
      <c r="AN389">
        <v>0</v>
      </c>
      <c r="AO389">
        <v>0.76200000000000001</v>
      </c>
      <c r="AP389" s="1">
        <v>1402.38</v>
      </c>
      <c r="AQ389" s="1">
        <v>2509.94</v>
      </c>
      <c r="AR389" s="1">
        <v>6465.56</v>
      </c>
      <c r="AS389">
        <v>325.37</v>
      </c>
      <c r="AT389">
        <v>375.51</v>
      </c>
      <c r="AU389" s="1">
        <v>11078.77</v>
      </c>
      <c r="AV389" s="1">
        <v>5897.29</v>
      </c>
      <c r="AW389">
        <v>0.46960000000000002</v>
      </c>
      <c r="AX389" s="1">
        <v>3766.79</v>
      </c>
      <c r="AY389">
        <v>0.2999</v>
      </c>
      <c r="AZ389" s="1">
        <v>1950.5</v>
      </c>
      <c r="BA389">
        <v>0.15529999999999999</v>
      </c>
      <c r="BB389">
        <v>944.51</v>
      </c>
      <c r="BC389">
        <v>7.5200000000000003E-2</v>
      </c>
      <c r="BD389" s="1">
        <v>12559.1</v>
      </c>
      <c r="BE389" s="1">
        <v>4803.07</v>
      </c>
      <c r="BF389">
        <v>1.3992</v>
      </c>
      <c r="BG389">
        <v>0.5353</v>
      </c>
      <c r="BH389">
        <v>0.26569999999999999</v>
      </c>
      <c r="BI389">
        <v>0.16470000000000001</v>
      </c>
      <c r="BJ389">
        <v>2.0500000000000001E-2</v>
      </c>
      <c r="BK389">
        <v>1.3899999999999999E-2</v>
      </c>
    </row>
    <row r="390" spans="1:63" x14ac:dyDescent="0.25">
      <c r="A390" t="s">
        <v>391</v>
      </c>
      <c r="B390">
        <v>48728</v>
      </c>
      <c r="C390">
        <v>45</v>
      </c>
      <c r="D390">
        <v>115.8</v>
      </c>
      <c r="E390" s="1">
        <v>5211.18</v>
      </c>
      <c r="F390" s="1">
        <v>4931.18</v>
      </c>
      <c r="G390">
        <v>1.8599999999999998E-2</v>
      </c>
      <c r="H390">
        <v>2.5000000000000001E-3</v>
      </c>
      <c r="I390">
        <v>0.21940000000000001</v>
      </c>
      <c r="J390">
        <v>5.9999999999999995E-4</v>
      </c>
      <c r="K390">
        <v>2.6800000000000001E-2</v>
      </c>
      <c r="L390">
        <v>0.66690000000000005</v>
      </c>
      <c r="M390">
        <v>6.5199999999999994E-2</v>
      </c>
      <c r="N390">
        <v>0.34300000000000003</v>
      </c>
      <c r="O390">
        <v>1.8100000000000002E-2</v>
      </c>
      <c r="P390">
        <v>0.14990000000000001</v>
      </c>
      <c r="Q390" s="1">
        <v>56677.36</v>
      </c>
      <c r="R390">
        <v>0.1905</v>
      </c>
      <c r="S390">
        <v>0.14599999999999999</v>
      </c>
      <c r="T390">
        <v>0.66349999999999998</v>
      </c>
      <c r="U390">
        <v>19</v>
      </c>
      <c r="V390" s="1">
        <v>103726.26</v>
      </c>
      <c r="W390">
        <v>263.8</v>
      </c>
      <c r="X390" s="1">
        <v>126299.48</v>
      </c>
      <c r="Y390">
        <v>0.84099999999999997</v>
      </c>
      <c r="Z390">
        <v>0.1343</v>
      </c>
      <c r="AA390">
        <v>2.47E-2</v>
      </c>
      <c r="AB390">
        <v>0.159</v>
      </c>
      <c r="AC390">
        <v>126.3</v>
      </c>
      <c r="AD390" s="1">
        <v>6616.43</v>
      </c>
      <c r="AE390">
        <v>883</v>
      </c>
      <c r="AF390" s="1">
        <v>128621.38</v>
      </c>
      <c r="AG390">
        <v>203</v>
      </c>
      <c r="AH390" s="1">
        <v>38471</v>
      </c>
      <c r="AI390" s="1">
        <v>57696</v>
      </c>
      <c r="AJ390">
        <v>78.53</v>
      </c>
      <c r="AK390">
        <v>51.1</v>
      </c>
      <c r="AL390">
        <v>55.65</v>
      </c>
      <c r="AM390">
        <v>6.1</v>
      </c>
      <c r="AN390">
        <v>0</v>
      </c>
      <c r="AO390">
        <v>1.1529</v>
      </c>
      <c r="AP390" s="1">
        <v>1273.95</v>
      </c>
      <c r="AQ390" s="1">
        <v>2126.04</v>
      </c>
      <c r="AR390" s="1">
        <v>7602.31</v>
      </c>
      <c r="AS390">
        <v>889.16</v>
      </c>
      <c r="AT390">
        <v>133.04</v>
      </c>
      <c r="AU390" s="1">
        <v>12024.51</v>
      </c>
      <c r="AV390" s="1">
        <v>5980.47</v>
      </c>
      <c r="AW390">
        <v>0.44209999999999999</v>
      </c>
      <c r="AX390" s="1">
        <v>5870.5</v>
      </c>
      <c r="AY390">
        <v>0.434</v>
      </c>
      <c r="AZ390">
        <v>932.03</v>
      </c>
      <c r="BA390">
        <v>6.8900000000000003E-2</v>
      </c>
      <c r="BB390">
        <v>743.19</v>
      </c>
      <c r="BC390">
        <v>5.4899999999999997E-2</v>
      </c>
      <c r="BD390" s="1">
        <v>13526.2</v>
      </c>
      <c r="BE390" s="1">
        <v>4207.04</v>
      </c>
      <c r="BF390">
        <v>1.0567</v>
      </c>
      <c r="BG390">
        <v>0.59560000000000002</v>
      </c>
      <c r="BH390">
        <v>0.25240000000000001</v>
      </c>
      <c r="BI390">
        <v>9.0200000000000002E-2</v>
      </c>
      <c r="BJ390">
        <v>2.35E-2</v>
      </c>
      <c r="BK390">
        <v>3.8300000000000001E-2</v>
      </c>
    </row>
    <row r="391" spans="1:63" x14ac:dyDescent="0.25">
      <c r="A391" t="s">
        <v>392</v>
      </c>
      <c r="B391">
        <v>48819</v>
      </c>
      <c r="C391">
        <v>101</v>
      </c>
      <c r="D391">
        <v>11.33</v>
      </c>
      <c r="E391" s="1">
        <v>1144.1400000000001</v>
      </c>
      <c r="F391" s="1">
        <v>1045.98</v>
      </c>
      <c r="G391">
        <v>1E-3</v>
      </c>
      <c r="H391">
        <v>0</v>
      </c>
      <c r="I391">
        <v>5.5999999999999999E-3</v>
      </c>
      <c r="J391">
        <v>0</v>
      </c>
      <c r="K391">
        <v>0.02</v>
      </c>
      <c r="L391">
        <v>0.95569999999999999</v>
      </c>
      <c r="M391">
        <v>1.77E-2</v>
      </c>
      <c r="N391">
        <v>0.39340000000000003</v>
      </c>
      <c r="O391">
        <v>0</v>
      </c>
      <c r="P391">
        <v>0.12909999999999999</v>
      </c>
      <c r="Q391" s="1">
        <v>49316.26</v>
      </c>
      <c r="R391">
        <v>0.30669999999999997</v>
      </c>
      <c r="S391">
        <v>0.1333</v>
      </c>
      <c r="T391">
        <v>0.56000000000000005</v>
      </c>
      <c r="U391">
        <v>13.9</v>
      </c>
      <c r="V391" s="1">
        <v>58066.91</v>
      </c>
      <c r="W391">
        <v>78.430000000000007</v>
      </c>
      <c r="X391" s="1">
        <v>181064.52</v>
      </c>
      <c r="Y391">
        <v>0.85470000000000002</v>
      </c>
      <c r="Z391">
        <v>2.9899999999999999E-2</v>
      </c>
      <c r="AA391">
        <v>0.1154</v>
      </c>
      <c r="AB391">
        <v>0.14530000000000001</v>
      </c>
      <c r="AC391">
        <v>181.06</v>
      </c>
      <c r="AD391" s="1">
        <v>4364.82</v>
      </c>
      <c r="AE391">
        <v>566.89</v>
      </c>
      <c r="AF391" s="1">
        <v>173385.97</v>
      </c>
      <c r="AG391">
        <v>411</v>
      </c>
      <c r="AH391" s="1">
        <v>34356</v>
      </c>
      <c r="AI391" s="1">
        <v>53423</v>
      </c>
      <c r="AJ391">
        <v>31.1</v>
      </c>
      <c r="AK391">
        <v>23.08</v>
      </c>
      <c r="AL391">
        <v>26.44</v>
      </c>
      <c r="AM391">
        <v>5.0999999999999996</v>
      </c>
      <c r="AN391" s="1">
        <v>1448.73</v>
      </c>
      <c r="AO391">
        <v>1.5557000000000001</v>
      </c>
      <c r="AP391" s="1">
        <v>1377.93</v>
      </c>
      <c r="AQ391" s="1">
        <v>2443.31</v>
      </c>
      <c r="AR391" s="1">
        <v>6480.22</v>
      </c>
      <c r="AS391">
        <v>544.17999999999995</v>
      </c>
      <c r="AT391">
        <v>311.55</v>
      </c>
      <c r="AU391" s="1">
        <v>11157.18</v>
      </c>
      <c r="AV391" s="1">
        <v>5766.15</v>
      </c>
      <c r="AW391">
        <v>0.42449999999999999</v>
      </c>
      <c r="AX391" s="1">
        <v>5250.93</v>
      </c>
      <c r="AY391">
        <v>0.3866</v>
      </c>
      <c r="AZ391" s="1">
        <v>1396.57</v>
      </c>
      <c r="BA391">
        <v>0.1028</v>
      </c>
      <c r="BB391" s="1">
        <v>1170.26</v>
      </c>
      <c r="BC391">
        <v>8.6199999999999999E-2</v>
      </c>
      <c r="BD391" s="1">
        <v>13583.91</v>
      </c>
      <c r="BE391" s="1">
        <v>4160.58</v>
      </c>
      <c r="BF391">
        <v>1.3568</v>
      </c>
      <c r="BG391">
        <v>0.49009999999999998</v>
      </c>
      <c r="BH391">
        <v>0.2132</v>
      </c>
      <c r="BI391">
        <v>0.22170000000000001</v>
      </c>
      <c r="BJ391">
        <v>4.0300000000000002E-2</v>
      </c>
      <c r="BK391">
        <v>3.4700000000000002E-2</v>
      </c>
    </row>
    <row r="392" spans="1:63" x14ac:dyDescent="0.25">
      <c r="A392" t="s">
        <v>393</v>
      </c>
      <c r="B392">
        <v>48033</v>
      </c>
      <c r="C392">
        <v>137</v>
      </c>
      <c r="D392">
        <v>8.67</v>
      </c>
      <c r="E392" s="1">
        <v>1188.26</v>
      </c>
      <c r="F392" s="1">
        <v>1122.1099999999999</v>
      </c>
      <c r="G392">
        <v>8.9999999999999998E-4</v>
      </c>
      <c r="H392">
        <v>0</v>
      </c>
      <c r="I392">
        <v>4.7999999999999996E-3</v>
      </c>
      <c r="J392">
        <v>8.9999999999999998E-4</v>
      </c>
      <c r="K392">
        <v>2.18E-2</v>
      </c>
      <c r="L392">
        <v>0.94310000000000005</v>
      </c>
      <c r="M392">
        <v>2.8500000000000001E-2</v>
      </c>
      <c r="N392">
        <v>0.30609999999999998</v>
      </c>
      <c r="O392">
        <v>1.06E-2</v>
      </c>
      <c r="P392">
        <v>0.12889999999999999</v>
      </c>
      <c r="Q392" s="1">
        <v>48522.9</v>
      </c>
      <c r="R392">
        <v>0.4667</v>
      </c>
      <c r="S392">
        <v>0.1333</v>
      </c>
      <c r="T392">
        <v>0.4</v>
      </c>
      <c r="U392">
        <v>12</v>
      </c>
      <c r="V392" s="1">
        <v>74912.75</v>
      </c>
      <c r="W392">
        <v>95.82</v>
      </c>
      <c r="X392" s="1">
        <v>258216</v>
      </c>
      <c r="Y392">
        <v>0.89939999999999998</v>
      </c>
      <c r="Z392">
        <v>2.5399999999999999E-2</v>
      </c>
      <c r="AA392">
        <v>7.5200000000000003E-2</v>
      </c>
      <c r="AB392">
        <v>0.10059999999999999</v>
      </c>
      <c r="AC392">
        <v>258.22000000000003</v>
      </c>
      <c r="AD392" s="1">
        <v>7742.71</v>
      </c>
      <c r="AE392">
        <v>872.69</v>
      </c>
      <c r="AF392" s="1">
        <v>238033.31</v>
      </c>
      <c r="AG392">
        <v>549</v>
      </c>
      <c r="AH392" s="1">
        <v>41307</v>
      </c>
      <c r="AI392" s="1">
        <v>66872</v>
      </c>
      <c r="AJ392">
        <v>41.6</v>
      </c>
      <c r="AK392">
        <v>29.04</v>
      </c>
      <c r="AL392">
        <v>29.1</v>
      </c>
      <c r="AM392">
        <v>4.0999999999999996</v>
      </c>
      <c r="AN392">
        <v>19.32</v>
      </c>
      <c r="AO392">
        <v>1.0801000000000001</v>
      </c>
      <c r="AP392" s="1">
        <v>1944.4</v>
      </c>
      <c r="AQ392" s="1">
        <v>2976.13</v>
      </c>
      <c r="AR392" s="1">
        <v>5516.58</v>
      </c>
      <c r="AS392">
        <v>511.1</v>
      </c>
      <c r="AT392">
        <v>607.83000000000004</v>
      </c>
      <c r="AU392" s="1">
        <v>11556.06</v>
      </c>
      <c r="AV392" s="1">
        <v>5186.4399999999996</v>
      </c>
      <c r="AW392">
        <v>0.38840000000000002</v>
      </c>
      <c r="AX392" s="1">
        <v>6676.34</v>
      </c>
      <c r="AY392">
        <v>0.49990000000000001</v>
      </c>
      <c r="AZ392" s="1">
        <v>1280.18</v>
      </c>
      <c r="BA392">
        <v>9.5899999999999999E-2</v>
      </c>
      <c r="BB392">
        <v>211.3</v>
      </c>
      <c r="BC392">
        <v>1.5800000000000002E-2</v>
      </c>
      <c r="BD392" s="1">
        <v>13354.25</v>
      </c>
      <c r="BE392" s="1">
        <v>3717.06</v>
      </c>
      <c r="BF392">
        <v>0.68310000000000004</v>
      </c>
      <c r="BG392">
        <v>0.45910000000000001</v>
      </c>
      <c r="BH392">
        <v>0.16320000000000001</v>
      </c>
      <c r="BI392">
        <v>0.31909999999999999</v>
      </c>
      <c r="BJ392">
        <v>4.1399999999999999E-2</v>
      </c>
      <c r="BK392">
        <v>1.7100000000000001E-2</v>
      </c>
    </row>
    <row r="393" spans="1:63" x14ac:dyDescent="0.25">
      <c r="A393" t="s">
        <v>394</v>
      </c>
      <c r="B393">
        <v>48736</v>
      </c>
      <c r="C393">
        <v>6</v>
      </c>
      <c r="D393">
        <v>252.49</v>
      </c>
      <c r="E393" s="1">
        <v>1514.96</v>
      </c>
      <c r="F393" s="1">
        <v>1544.52</v>
      </c>
      <c r="G393">
        <v>1.2999999999999999E-3</v>
      </c>
      <c r="H393">
        <v>1.2999999999999999E-3</v>
      </c>
      <c r="I393">
        <v>0.2261</v>
      </c>
      <c r="J393">
        <v>1.2999999999999999E-3</v>
      </c>
      <c r="K393">
        <v>2.7699999999999999E-2</v>
      </c>
      <c r="L393">
        <v>0.65290000000000004</v>
      </c>
      <c r="M393">
        <v>8.9399999999999993E-2</v>
      </c>
      <c r="N393">
        <v>0.99960000000000004</v>
      </c>
      <c r="O393">
        <v>1.17E-2</v>
      </c>
      <c r="P393">
        <v>0.15260000000000001</v>
      </c>
      <c r="Q393" s="1">
        <v>68326.850000000006</v>
      </c>
      <c r="R393">
        <v>0.1704</v>
      </c>
      <c r="S393">
        <v>0.23699999999999999</v>
      </c>
      <c r="T393">
        <v>0.59260000000000002</v>
      </c>
      <c r="U393">
        <v>19</v>
      </c>
      <c r="V393" s="1">
        <v>94730.37</v>
      </c>
      <c r="W393">
        <v>78.069999999999993</v>
      </c>
      <c r="X393" s="1">
        <v>93989.31</v>
      </c>
      <c r="Y393">
        <v>0.41370000000000001</v>
      </c>
      <c r="Z393">
        <v>0.54790000000000005</v>
      </c>
      <c r="AA393">
        <v>3.8399999999999997E-2</v>
      </c>
      <c r="AB393">
        <v>0.58630000000000004</v>
      </c>
      <c r="AC393">
        <v>93.99</v>
      </c>
      <c r="AD393" s="1">
        <v>5229.0600000000004</v>
      </c>
      <c r="AE393">
        <v>480.41</v>
      </c>
      <c r="AF393" s="1">
        <v>76180.710000000006</v>
      </c>
      <c r="AG393">
        <v>48</v>
      </c>
      <c r="AH393" s="1">
        <v>24177</v>
      </c>
      <c r="AI393" s="1">
        <v>33394</v>
      </c>
      <c r="AJ393">
        <v>70.38</v>
      </c>
      <c r="AK393">
        <v>51.53</v>
      </c>
      <c r="AL393">
        <v>57.7</v>
      </c>
      <c r="AM393">
        <v>6.7</v>
      </c>
      <c r="AN393">
        <v>0</v>
      </c>
      <c r="AO393">
        <v>1.2936000000000001</v>
      </c>
      <c r="AP393" s="1">
        <v>2378.04</v>
      </c>
      <c r="AQ393" s="1">
        <v>2491.36</v>
      </c>
      <c r="AR393" s="1">
        <v>7942.18</v>
      </c>
      <c r="AS393">
        <v>997.96</v>
      </c>
      <c r="AT393">
        <v>777.05</v>
      </c>
      <c r="AU393" s="1">
        <v>14586.54</v>
      </c>
      <c r="AV393" s="1">
        <v>9787.19</v>
      </c>
      <c r="AW393">
        <v>0.53759999999999997</v>
      </c>
      <c r="AX393" s="1">
        <v>4692.8599999999997</v>
      </c>
      <c r="AY393">
        <v>0.25779999999999997</v>
      </c>
      <c r="AZ393" s="1">
        <v>1539.24</v>
      </c>
      <c r="BA393">
        <v>8.4599999999999995E-2</v>
      </c>
      <c r="BB393" s="1">
        <v>2185.1</v>
      </c>
      <c r="BC393">
        <v>0.12</v>
      </c>
      <c r="BD393" s="1">
        <v>18204.39</v>
      </c>
      <c r="BE393" s="1">
        <v>6778.98</v>
      </c>
      <c r="BF393">
        <v>4.8479999999999999</v>
      </c>
      <c r="BG393">
        <v>0.52869999999999995</v>
      </c>
      <c r="BH393">
        <v>0.20660000000000001</v>
      </c>
      <c r="BI393">
        <v>0.22389999999999999</v>
      </c>
      <c r="BJ393">
        <v>2.5399999999999999E-2</v>
      </c>
      <c r="BK393">
        <v>1.54E-2</v>
      </c>
    </row>
    <row r="394" spans="1:63" x14ac:dyDescent="0.25">
      <c r="A394" t="s">
        <v>395</v>
      </c>
      <c r="B394">
        <v>47365</v>
      </c>
      <c r="C394">
        <v>52</v>
      </c>
      <c r="D394">
        <v>185.45</v>
      </c>
      <c r="E394" s="1">
        <v>9643.15</v>
      </c>
      <c r="F394" s="1">
        <v>8597.35</v>
      </c>
      <c r="G394">
        <v>5.0500000000000003E-2</v>
      </c>
      <c r="H394">
        <v>1.4E-3</v>
      </c>
      <c r="I394">
        <v>0.29959999999999998</v>
      </c>
      <c r="J394">
        <v>6.9999999999999999E-4</v>
      </c>
      <c r="K394">
        <v>5.28E-2</v>
      </c>
      <c r="L394">
        <v>0.4819</v>
      </c>
      <c r="M394">
        <v>0.11310000000000001</v>
      </c>
      <c r="N394">
        <v>0.64749999999999996</v>
      </c>
      <c r="O394">
        <v>4.6899999999999997E-2</v>
      </c>
      <c r="P394">
        <v>0.16650000000000001</v>
      </c>
      <c r="Q394" s="1">
        <v>65474.11</v>
      </c>
      <c r="R394">
        <v>0.15409999999999999</v>
      </c>
      <c r="S394">
        <v>0.22070000000000001</v>
      </c>
      <c r="T394">
        <v>0.62519999999999998</v>
      </c>
      <c r="U394">
        <v>61.68</v>
      </c>
      <c r="V394" s="1">
        <v>92692.42</v>
      </c>
      <c r="W394">
        <v>147.91</v>
      </c>
      <c r="X394" s="1">
        <v>157584.65</v>
      </c>
      <c r="Y394">
        <v>0.77410000000000001</v>
      </c>
      <c r="Z394">
        <v>0.1875</v>
      </c>
      <c r="AA394">
        <v>3.8399999999999997E-2</v>
      </c>
      <c r="AB394">
        <v>0.22589999999999999</v>
      </c>
      <c r="AC394">
        <v>157.58000000000001</v>
      </c>
      <c r="AD394" s="1">
        <v>5306.99</v>
      </c>
      <c r="AE394">
        <v>620.15</v>
      </c>
      <c r="AF394" s="1">
        <v>166739.82</v>
      </c>
      <c r="AG394">
        <v>392</v>
      </c>
      <c r="AH394" s="1">
        <v>37612</v>
      </c>
      <c r="AI394" s="1">
        <v>60358</v>
      </c>
      <c r="AJ394">
        <v>54.47</v>
      </c>
      <c r="AK394">
        <v>31.82</v>
      </c>
      <c r="AL394">
        <v>37.1</v>
      </c>
      <c r="AM394">
        <v>4.33</v>
      </c>
      <c r="AN394">
        <v>0</v>
      </c>
      <c r="AO394">
        <v>0.66220000000000001</v>
      </c>
      <c r="AP394" s="1">
        <v>1240.43</v>
      </c>
      <c r="AQ394" s="1">
        <v>2003.04</v>
      </c>
      <c r="AR394" s="1">
        <v>6623.96</v>
      </c>
      <c r="AS394">
        <v>610.44000000000005</v>
      </c>
      <c r="AT394">
        <v>284.20999999999998</v>
      </c>
      <c r="AU394" s="1">
        <v>10762.09</v>
      </c>
      <c r="AV394" s="1">
        <v>4415.1400000000003</v>
      </c>
      <c r="AW394">
        <v>0.38650000000000001</v>
      </c>
      <c r="AX394" s="1">
        <v>4864.3100000000004</v>
      </c>
      <c r="AY394">
        <v>0.4259</v>
      </c>
      <c r="AZ394" s="1">
        <v>1124.5899999999999</v>
      </c>
      <c r="BA394">
        <v>9.8500000000000004E-2</v>
      </c>
      <c r="BB394" s="1">
        <v>1018.53</v>
      </c>
      <c r="BC394">
        <v>8.9200000000000002E-2</v>
      </c>
      <c r="BD394" s="1">
        <v>11422.58</v>
      </c>
      <c r="BE394" s="1">
        <v>2851.58</v>
      </c>
      <c r="BF394">
        <v>0.5222</v>
      </c>
      <c r="BG394">
        <v>0.57469999999999999</v>
      </c>
      <c r="BH394">
        <v>0.19939999999999999</v>
      </c>
      <c r="BI394">
        <v>0.1855</v>
      </c>
      <c r="BJ394">
        <v>3.1800000000000002E-2</v>
      </c>
      <c r="BK394">
        <v>8.6999999999999994E-3</v>
      </c>
    </row>
    <row r="395" spans="1:63" x14ac:dyDescent="0.25">
      <c r="A395" t="s">
        <v>396</v>
      </c>
      <c r="B395">
        <v>49635</v>
      </c>
      <c r="C395">
        <v>184</v>
      </c>
      <c r="D395">
        <v>8.48</v>
      </c>
      <c r="E395" s="1">
        <v>1561.05</v>
      </c>
      <c r="F395" s="1">
        <v>1331.47</v>
      </c>
      <c r="G395">
        <v>1.1000000000000001E-3</v>
      </c>
      <c r="H395">
        <v>0</v>
      </c>
      <c r="I395">
        <v>0</v>
      </c>
      <c r="J395">
        <v>0</v>
      </c>
      <c r="K395">
        <v>8.9999999999999993E-3</v>
      </c>
      <c r="L395">
        <v>0.98170000000000002</v>
      </c>
      <c r="M395">
        <v>8.2000000000000007E-3</v>
      </c>
      <c r="N395">
        <v>0.76949999999999996</v>
      </c>
      <c r="O395">
        <v>0</v>
      </c>
      <c r="P395">
        <v>0.19089999999999999</v>
      </c>
      <c r="Q395" s="1">
        <v>59074.46</v>
      </c>
      <c r="R395">
        <v>0.12280000000000001</v>
      </c>
      <c r="S395">
        <v>0.13159999999999999</v>
      </c>
      <c r="T395">
        <v>0.74560000000000004</v>
      </c>
      <c r="U395">
        <v>8.4499999999999993</v>
      </c>
      <c r="V395" s="1">
        <v>84717.87</v>
      </c>
      <c r="W395">
        <v>176.03</v>
      </c>
      <c r="X395" s="1">
        <v>76491.320000000007</v>
      </c>
      <c r="Y395">
        <v>0.86909999999999998</v>
      </c>
      <c r="Z395">
        <v>5.0900000000000001E-2</v>
      </c>
      <c r="AA395">
        <v>7.9899999999999999E-2</v>
      </c>
      <c r="AB395">
        <v>0.13089999999999999</v>
      </c>
      <c r="AC395">
        <v>76.489999999999995</v>
      </c>
      <c r="AD395" s="1">
        <v>1676.31</v>
      </c>
      <c r="AE395">
        <v>229.8</v>
      </c>
      <c r="AF395" s="1">
        <v>72069.97</v>
      </c>
      <c r="AG395">
        <v>40</v>
      </c>
      <c r="AH395" s="1">
        <v>31047</v>
      </c>
      <c r="AI395" s="1">
        <v>46345</v>
      </c>
      <c r="AJ395">
        <v>24.08</v>
      </c>
      <c r="AK395">
        <v>21.72</v>
      </c>
      <c r="AL395">
        <v>21.92</v>
      </c>
      <c r="AM395">
        <v>4.71</v>
      </c>
      <c r="AN395">
        <v>0</v>
      </c>
      <c r="AO395">
        <v>0.68710000000000004</v>
      </c>
      <c r="AP395" s="1">
        <v>1369.56</v>
      </c>
      <c r="AQ395" s="1">
        <v>2952.35</v>
      </c>
      <c r="AR395" s="1">
        <v>7557.85</v>
      </c>
      <c r="AS395">
        <v>613.09</v>
      </c>
      <c r="AT395">
        <v>397.02</v>
      </c>
      <c r="AU395" s="1">
        <v>12889.89</v>
      </c>
      <c r="AV395" s="1">
        <v>12676.9</v>
      </c>
      <c r="AW395">
        <v>0.76219999999999999</v>
      </c>
      <c r="AX395" s="1">
        <v>1548.42</v>
      </c>
      <c r="AY395">
        <v>9.3100000000000002E-2</v>
      </c>
      <c r="AZ395" s="1">
        <v>1022.17</v>
      </c>
      <c r="BA395">
        <v>6.1499999999999999E-2</v>
      </c>
      <c r="BB395" s="1">
        <v>1385.5</v>
      </c>
      <c r="BC395">
        <v>8.3299999999999999E-2</v>
      </c>
      <c r="BD395" s="1">
        <v>16632.990000000002</v>
      </c>
      <c r="BE395" s="1">
        <v>9272.31</v>
      </c>
      <c r="BF395">
        <v>4.5256999999999996</v>
      </c>
      <c r="BG395">
        <v>0.50719999999999998</v>
      </c>
      <c r="BH395">
        <v>0.2036</v>
      </c>
      <c r="BI395">
        <v>0.251</v>
      </c>
      <c r="BJ395">
        <v>0.03</v>
      </c>
      <c r="BK395">
        <v>8.2000000000000007E-3</v>
      </c>
    </row>
    <row r="396" spans="1:63" x14ac:dyDescent="0.25">
      <c r="A396" t="s">
        <v>397</v>
      </c>
      <c r="B396">
        <v>49908</v>
      </c>
      <c r="C396">
        <v>32</v>
      </c>
      <c r="D396">
        <v>56.3</v>
      </c>
      <c r="E396" s="1">
        <v>1801.75</v>
      </c>
      <c r="F396" s="1">
        <v>1792.83</v>
      </c>
      <c r="G396">
        <v>1.0200000000000001E-2</v>
      </c>
      <c r="H396">
        <v>0</v>
      </c>
      <c r="I396">
        <v>1.12E-2</v>
      </c>
      <c r="J396">
        <v>0</v>
      </c>
      <c r="K396">
        <v>7.1000000000000004E-3</v>
      </c>
      <c r="L396">
        <v>0.95709999999999995</v>
      </c>
      <c r="M396">
        <v>1.44E-2</v>
      </c>
      <c r="N396">
        <v>0.30669999999999997</v>
      </c>
      <c r="O396">
        <v>2.3E-3</v>
      </c>
      <c r="P396">
        <v>0.1212</v>
      </c>
      <c r="Q396" s="1">
        <v>58159.01</v>
      </c>
      <c r="R396">
        <v>0.10920000000000001</v>
      </c>
      <c r="S396">
        <v>0.1681</v>
      </c>
      <c r="T396">
        <v>0.72270000000000001</v>
      </c>
      <c r="U396">
        <v>13</v>
      </c>
      <c r="V396" s="1">
        <v>84001.62</v>
      </c>
      <c r="W396">
        <v>134.82</v>
      </c>
      <c r="X396" s="1">
        <v>172548.54</v>
      </c>
      <c r="Y396">
        <v>0.82879999999999998</v>
      </c>
      <c r="Z396">
        <v>0.1079</v>
      </c>
      <c r="AA396">
        <v>6.3299999999999995E-2</v>
      </c>
      <c r="AB396">
        <v>0.17119999999999999</v>
      </c>
      <c r="AC396">
        <v>172.55</v>
      </c>
      <c r="AD396" s="1">
        <v>4892.49</v>
      </c>
      <c r="AE396">
        <v>678.33</v>
      </c>
      <c r="AF396" s="1">
        <v>146193.76</v>
      </c>
      <c r="AG396">
        <v>284</v>
      </c>
      <c r="AH396" s="1">
        <v>38737</v>
      </c>
      <c r="AI396" s="1">
        <v>58091</v>
      </c>
      <c r="AJ396">
        <v>49.7</v>
      </c>
      <c r="AK396">
        <v>26.9</v>
      </c>
      <c r="AL396">
        <v>27</v>
      </c>
      <c r="AM396">
        <v>4.7</v>
      </c>
      <c r="AN396" s="1">
        <v>1744.84</v>
      </c>
      <c r="AO396">
        <v>1.0297000000000001</v>
      </c>
      <c r="AP396" s="1">
        <v>1505.83</v>
      </c>
      <c r="AQ396" s="1">
        <v>2183.52</v>
      </c>
      <c r="AR396" s="1">
        <v>5996.83</v>
      </c>
      <c r="AS396">
        <v>406.01</v>
      </c>
      <c r="AT396">
        <v>161.91</v>
      </c>
      <c r="AU396" s="1">
        <v>10254.1</v>
      </c>
      <c r="AV396" s="1">
        <v>5462.43</v>
      </c>
      <c r="AW396">
        <v>0.4194</v>
      </c>
      <c r="AX396" s="1">
        <v>6002.13</v>
      </c>
      <c r="AY396">
        <v>0.46079999999999999</v>
      </c>
      <c r="AZ396">
        <v>932.54</v>
      </c>
      <c r="BA396">
        <v>7.1599999999999997E-2</v>
      </c>
      <c r="BB396">
        <v>628.03</v>
      </c>
      <c r="BC396">
        <v>4.82E-2</v>
      </c>
      <c r="BD396" s="1">
        <v>13025.13</v>
      </c>
      <c r="BE396" s="1">
        <v>4883.62</v>
      </c>
      <c r="BF396">
        <v>1.0858000000000001</v>
      </c>
      <c r="BG396">
        <v>0.56079999999999997</v>
      </c>
      <c r="BH396">
        <v>0.22109999999999999</v>
      </c>
      <c r="BI396">
        <v>0.15759999999999999</v>
      </c>
      <c r="BJ396">
        <v>3.85E-2</v>
      </c>
      <c r="BK396">
        <v>2.1999999999999999E-2</v>
      </c>
    </row>
    <row r="397" spans="1:63" x14ac:dyDescent="0.25">
      <c r="A397" t="s">
        <v>398</v>
      </c>
      <c r="B397">
        <v>46268</v>
      </c>
      <c r="C397">
        <v>68</v>
      </c>
      <c r="D397">
        <v>23.58</v>
      </c>
      <c r="E397" s="1">
        <v>1603.53</v>
      </c>
      <c r="F397" s="1">
        <v>1574.12</v>
      </c>
      <c r="G397">
        <v>4.3E-3</v>
      </c>
      <c r="H397">
        <v>6.9999999999999999E-4</v>
      </c>
      <c r="I397">
        <v>1.04E-2</v>
      </c>
      <c r="J397">
        <v>0</v>
      </c>
      <c r="K397">
        <v>3.5700000000000003E-2</v>
      </c>
      <c r="L397">
        <v>0.91390000000000005</v>
      </c>
      <c r="M397">
        <v>3.49E-2</v>
      </c>
      <c r="N397">
        <v>0.31330000000000002</v>
      </c>
      <c r="O397">
        <v>0</v>
      </c>
      <c r="P397">
        <v>0.1401</v>
      </c>
      <c r="Q397" s="1">
        <v>53984.76</v>
      </c>
      <c r="R397">
        <v>0.3644</v>
      </c>
      <c r="S397">
        <v>0.16950000000000001</v>
      </c>
      <c r="T397">
        <v>0.46610000000000001</v>
      </c>
      <c r="U397">
        <v>15</v>
      </c>
      <c r="V397" s="1">
        <v>77266.2</v>
      </c>
      <c r="W397">
        <v>99.94</v>
      </c>
      <c r="X397" s="1">
        <v>144876.48000000001</v>
      </c>
      <c r="Y397">
        <v>0.85089999999999999</v>
      </c>
      <c r="Z397">
        <v>0.1037</v>
      </c>
      <c r="AA397">
        <v>4.5400000000000003E-2</v>
      </c>
      <c r="AB397">
        <v>0.14910000000000001</v>
      </c>
      <c r="AC397">
        <v>144.88</v>
      </c>
      <c r="AD397" s="1">
        <v>4384.25</v>
      </c>
      <c r="AE397">
        <v>658.84</v>
      </c>
      <c r="AF397" s="1">
        <v>149244.41</v>
      </c>
      <c r="AG397">
        <v>307</v>
      </c>
      <c r="AH397" s="1">
        <v>35396</v>
      </c>
      <c r="AI397" s="1">
        <v>58793</v>
      </c>
      <c r="AJ397">
        <v>33.799999999999997</v>
      </c>
      <c r="AK397">
        <v>29.71</v>
      </c>
      <c r="AL397">
        <v>33.26</v>
      </c>
      <c r="AM397">
        <v>5.6</v>
      </c>
      <c r="AN397" s="1">
        <v>1476.3</v>
      </c>
      <c r="AO397">
        <v>1.2784</v>
      </c>
      <c r="AP397" s="1">
        <v>1156.81</v>
      </c>
      <c r="AQ397" s="1">
        <v>1928.55</v>
      </c>
      <c r="AR397" s="1">
        <v>6580.19</v>
      </c>
      <c r="AS397">
        <v>625.57000000000005</v>
      </c>
      <c r="AT397">
        <v>535.73</v>
      </c>
      <c r="AU397" s="1">
        <v>10826.82</v>
      </c>
      <c r="AV397" s="1">
        <v>5231.38</v>
      </c>
      <c r="AW397">
        <v>0.41689999999999999</v>
      </c>
      <c r="AX397" s="1">
        <v>5174.3500000000004</v>
      </c>
      <c r="AY397">
        <v>0.4123</v>
      </c>
      <c r="AZ397" s="1">
        <v>1493.15</v>
      </c>
      <c r="BA397">
        <v>0.11899999999999999</v>
      </c>
      <c r="BB397">
        <v>650.65</v>
      </c>
      <c r="BC397">
        <v>5.1799999999999999E-2</v>
      </c>
      <c r="BD397" s="1">
        <v>12549.52</v>
      </c>
      <c r="BE397" s="1">
        <v>4818.28</v>
      </c>
      <c r="BF397">
        <v>1.2483</v>
      </c>
      <c r="BG397">
        <v>0.54449999999999998</v>
      </c>
      <c r="BH397">
        <v>0.20100000000000001</v>
      </c>
      <c r="BI397">
        <v>0.20669999999999999</v>
      </c>
      <c r="BJ397">
        <v>3.5099999999999999E-2</v>
      </c>
      <c r="BK397">
        <v>1.26E-2</v>
      </c>
    </row>
    <row r="398" spans="1:63" x14ac:dyDescent="0.25">
      <c r="A398" t="s">
        <v>399</v>
      </c>
      <c r="B398">
        <v>50575</v>
      </c>
      <c r="C398">
        <v>92</v>
      </c>
      <c r="D398">
        <v>12.77</v>
      </c>
      <c r="E398" s="1">
        <v>1174.43</v>
      </c>
      <c r="F398" s="1">
        <v>1331.27</v>
      </c>
      <c r="G398">
        <v>1.1000000000000001E-3</v>
      </c>
      <c r="H398">
        <v>0</v>
      </c>
      <c r="I398">
        <v>2.3E-3</v>
      </c>
      <c r="J398">
        <v>2.0000000000000001E-4</v>
      </c>
      <c r="K398">
        <v>2.5399999999999999E-2</v>
      </c>
      <c r="L398">
        <v>0.94569999999999999</v>
      </c>
      <c r="M398">
        <v>2.53E-2</v>
      </c>
      <c r="N398">
        <v>0.37059999999999998</v>
      </c>
      <c r="O398">
        <v>3.8999999999999998E-3</v>
      </c>
      <c r="P398">
        <v>0.1067</v>
      </c>
      <c r="Q398" s="1">
        <v>56593.5</v>
      </c>
      <c r="R398">
        <v>0.1714</v>
      </c>
      <c r="S398">
        <v>0.1905</v>
      </c>
      <c r="T398">
        <v>0.6381</v>
      </c>
      <c r="U398">
        <v>15</v>
      </c>
      <c r="V398" s="1">
        <v>69033.929999999993</v>
      </c>
      <c r="W398">
        <v>75.510000000000005</v>
      </c>
      <c r="X398" s="1">
        <v>140606.46</v>
      </c>
      <c r="Y398">
        <v>0.878</v>
      </c>
      <c r="Z398">
        <v>7.1599999999999997E-2</v>
      </c>
      <c r="AA398">
        <v>5.04E-2</v>
      </c>
      <c r="AB398">
        <v>0.122</v>
      </c>
      <c r="AC398">
        <v>140.61000000000001</v>
      </c>
      <c r="AD398" s="1">
        <v>3662.08</v>
      </c>
      <c r="AE398">
        <v>414.65</v>
      </c>
      <c r="AF398" s="1">
        <v>120437.83</v>
      </c>
      <c r="AG398">
        <v>162</v>
      </c>
      <c r="AH398" s="1">
        <v>33746</v>
      </c>
      <c r="AI398" s="1">
        <v>51169</v>
      </c>
      <c r="AJ398">
        <v>30.7</v>
      </c>
      <c r="AK398">
        <v>25.71</v>
      </c>
      <c r="AL398">
        <v>26.87</v>
      </c>
      <c r="AM398">
        <v>4.7</v>
      </c>
      <c r="AN398" s="1">
        <v>1806.48</v>
      </c>
      <c r="AO398">
        <v>1.6405000000000001</v>
      </c>
      <c r="AP398" s="1">
        <v>1223.7</v>
      </c>
      <c r="AQ398" s="1">
        <v>2732.51</v>
      </c>
      <c r="AR398" s="1">
        <v>7056.83</v>
      </c>
      <c r="AS398">
        <v>452.38</v>
      </c>
      <c r="AT398">
        <v>441.05</v>
      </c>
      <c r="AU398" s="1">
        <v>11906.49</v>
      </c>
      <c r="AV398" s="1">
        <v>5996.94</v>
      </c>
      <c r="AW398">
        <v>0.4677</v>
      </c>
      <c r="AX398" s="1">
        <v>4248.5600000000004</v>
      </c>
      <c r="AY398">
        <v>0.33129999999999998</v>
      </c>
      <c r="AZ398" s="1">
        <v>1789.48</v>
      </c>
      <c r="BA398">
        <v>0.1396</v>
      </c>
      <c r="BB398">
        <v>788.18</v>
      </c>
      <c r="BC398">
        <v>6.1499999999999999E-2</v>
      </c>
      <c r="BD398" s="1">
        <v>12823.16</v>
      </c>
      <c r="BE398" s="1">
        <v>7068.71</v>
      </c>
      <c r="BF398">
        <v>2.4009</v>
      </c>
      <c r="BG398">
        <v>0.52390000000000003</v>
      </c>
      <c r="BH398">
        <v>0.27</v>
      </c>
      <c r="BI398">
        <v>0.1686</v>
      </c>
      <c r="BJ398">
        <v>3.7100000000000001E-2</v>
      </c>
      <c r="BK398">
        <v>2.9999999999999997E-4</v>
      </c>
    </row>
    <row r="399" spans="1:63" x14ac:dyDescent="0.25">
      <c r="A399" t="s">
        <v>400</v>
      </c>
      <c r="B399">
        <v>50716</v>
      </c>
      <c r="C399">
        <v>8</v>
      </c>
      <c r="D399">
        <v>99.26</v>
      </c>
      <c r="E399">
        <v>794.07</v>
      </c>
      <c r="F399">
        <v>879.48</v>
      </c>
      <c r="G399">
        <v>1.18E-2</v>
      </c>
      <c r="H399">
        <v>0</v>
      </c>
      <c r="I399">
        <v>1.3899999999999999E-2</v>
      </c>
      <c r="J399">
        <v>0</v>
      </c>
      <c r="K399">
        <v>0.1368</v>
      </c>
      <c r="L399">
        <v>0.79449999999999998</v>
      </c>
      <c r="M399">
        <v>4.2999999999999997E-2</v>
      </c>
      <c r="N399">
        <v>0.51880000000000004</v>
      </c>
      <c r="O399">
        <v>0</v>
      </c>
      <c r="P399">
        <v>0.17469999999999999</v>
      </c>
      <c r="Q399" s="1">
        <v>64662.7</v>
      </c>
      <c r="R399">
        <v>0.31509999999999999</v>
      </c>
      <c r="S399">
        <v>0.1507</v>
      </c>
      <c r="T399">
        <v>0.53420000000000001</v>
      </c>
      <c r="U399">
        <v>11</v>
      </c>
      <c r="V399" s="1">
        <v>70061.73</v>
      </c>
      <c r="W399">
        <v>66.16</v>
      </c>
      <c r="X399" s="1">
        <v>153994.29999999999</v>
      </c>
      <c r="Y399">
        <v>0.59850000000000003</v>
      </c>
      <c r="Z399">
        <v>0.36870000000000003</v>
      </c>
      <c r="AA399">
        <v>3.2800000000000003E-2</v>
      </c>
      <c r="AB399">
        <v>0.40150000000000002</v>
      </c>
      <c r="AC399">
        <v>153.99</v>
      </c>
      <c r="AD399" s="1">
        <v>8119.25</v>
      </c>
      <c r="AE399">
        <v>692.79</v>
      </c>
      <c r="AF399" s="1">
        <v>129336.86</v>
      </c>
      <c r="AG399">
        <v>208</v>
      </c>
      <c r="AH399" s="1">
        <v>37111</v>
      </c>
      <c r="AI399" s="1">
        <v>53897</v>
      </c>
      <c r="AJ399">
        <v>77.599999999999994</v>
      </c>
      <c r="AK399">
        <v>45.42</v>
      </c>
      <c r="AL399">
        <v>62.37</v>
      </c>
      <c r="AM399">
        <v>6</v>
      </c>
      <c r="AN399">
        <v>87.09</v>
      </c>
      <c r="AO399">
        <v>1.0466</v>
      </c>
      <c r="AP399" s="1">
        <v>2035.11</v>
      </c>
      <c r="AQ399" s="1">
        <v>2132.59</v>
      </c>
      <c r="AR399" s="1">
        <v>7810.75</v>
      </c>
      <c r="AS399">
        <v>603.55999999999995</v>
      </c>
      <c r="AT399">
        <v>823</v>
      </c>
      <c r="AU399" s="1">
        <v>13405.06</v>
      </c>
      <c r="AV399" s="1">
        <v>4921.8500000000004</v>
      </c>
      <c r="AW399">
        <v>0.32029999999999997</v>
      </c>
      <c r="AX399" s="1">
        <v>6872.72</v>
      </c>
      <c r="AY399">
        <v>0.44719999999999999</v>
      </c>
      <c r="AZ399" s="1">
        <v>2589.6999999999998</v>
      </c>
      <c r="BA399">
        <v>0.16850000000000001</v>
      </c>
      <c r="BB399">
        <v>983.91</v>
      </c>
      <c r="BC399">
        <v>6.4000000000000001E-2</v>
      </c>
      <c r="BD399" s="1">
        <v>15368.18</v>
      </c>
      <c r="BE399" s="1">
        <v>4686.62</v>
      </c>
      <c r="BF399">
        <v>1.2405999999999999</v>
      </c>
      <c r="BG399">
        <v>0.52129999999999999</v>
      </c>
      <c r="BH399">
        <v>0.19889999999999999</v>
      </c>
      <c r="BI399">
        <v>0.2324</v>
      </c>
      <c r="BJ399">
        <v>3.5799999999999998E-2</v>
      </c>
      <c r="BK399">
        <v>1.1599999999999999E-2</v>
      </c>
    </row>
    <row r="400" spans="1:63" x14ac:dyDescent="0.25">
      <c r="A400" t="s">
        <v>401</v>
      </c>
      <c r="B400">
        <v>44552</v>
      </c>
      <c r="C400">
        <v>25</v>
      </c>
      <c r="D400">
        <v>78.28</v>
      </c>
      <c r="E400" s="1">
        <v>1957.01</v>
      </c>
      <c r="F400" s="1">
        <v>2472.4499999999998</v>
      </c>
      <c r="G400">
        <v>9.5999999999999992E-3</v>
      </c>
      <c r="H400">
        <v>4.0000000000000002E-4</v>
      </c>
      <c r="I400">
        <v>1.8599999999999998E-2</v>
      </c>
      <c r="J400">
        <v>4.0000000000000002E-4</v>
      </c>
      <c r="K400">
        <v>0.01</v>
      </c>
      <c r="L400">
        <v>0.92969999999999997</v>
      </c>
      <c r="M400">
        <v>3.1300000000000001E-2</v>
      </c>
      <c r="N400">
        <v>0.37719999999999998</v>
      </c>
      <c r="O400">
        <v>6.7999999999999996E-3</v>
      </c>
      <c r="P400">
        <v>0.1988</v>
      </c>
      <c r="Q400" s="1">
        <v>57602.97</v>
      </c>
      <c r="R400">
        <v>0.12</v>
      </c>
      <c r="S400">
        <v>0.22</v>
      </c>
      <c r="T400">
        <v>0.66</v>
      </c>
      <c r="U400">
        <v>19</v>
      </c>
      <c r="V400" s="1">
        <v>70366.89</v>
      </c>
      <c r="W400">
        <v>102.75</v>
      </c>
      <c r="X400" s="1">
        <v>155196.98000000001</v>
      </c>
      <c r="Y400">
        <v>0.82089999999999996</v>
      </c>
      <c r="Z400">
        <v>0.13589999999999999</v>
      </c>
      <c r="AA400">
        <v>4.3299999999999998E-2</v>
      </c>
      <c r="AB400">
        <v>0.17910000000000001</v>
      </c>
      <c r="AC400">
        <v>155.19999999999999</v>
      </c>
      <c r="AD400" s="1">
        <v>4721.8100000000004</v>
      </c>
      <c r="AE400">
        <v>650.29</v>
      </c>
      <c r="AF400" s="1">
        <v>117906.14</v>
      </c>
      <c r="AG400">
        <v>154</v>
      </c>
      <c r="AH400" s="1">
        <v>38866</v>
      </c>
      <c r="AI400" s="1">
        <v>57098</v>
      </c>
      <c r="AJ400">
        <v>56.7</v>
      </c>
      <c r="AK400">
        <v>27.91</v>
      </c>
      <c r="AL400">
        <v>37.25</v>
      </c>
      <c r="AM400">
        <v>5.9</v>
      </c>
      <c r="AN400">
        <v>53.19</v>
      </c>
      <c r="AO400">
        <v>0.75680000000000003</v>
      </c>
      <c r="AP400" s="1">
        <v>1025.5899999999999</v>
      </c>
      <c r="AQ400" s="1">
        <v>1773.47</v>
      </c>
      <c r="AR400" s="1">
        <v>5812.55</v>
      </c>
      <c r="AS400">
        <v>891.23</v>
      </c>
      <c r="AT400">
        <v>217.82</v>
      </c>
      <c r="AU400" s="1">
        <v>9720.66</v>
      </c>
      <c r="AV400" s="1">
        <v>3966.76</v>
      </c>
      <c r="AW400">
        <v>0.38579999999999998</v>
      </c>
      <c r="AX400" s="1">
        <v>3364.04</v>
      </c>
      <c r="AY400">
        <v>0.32719999999999999</v>
      </c>
      <c r="AZ400" s="1">
        <v>2291.0100000000002</v>
      </c>
      <c r="BA400">
        <v>0.2228</v>
      </c>
      <c r="BB400">
        <v>659.4</v>
      </c>
      <c r="BC400">
        <v>6.4100000000000004E-2</v>
      </c>
      <c r="BD400" s="1">
        <v>10281.200000000001</v>
      </c>
      <c r="BE400" s="1">
        <v>5440.88</v>
      </c>
      <c r="BF400">
        <v>1.3192999999999999</v>
      </c>
      <c r="BG400">
        <v>0.57030000000000003</v>
      </c>
      <c r="BH400">
        <v>0.24429999999999999</v>
      </c>
      <c r="BI400">
        <v>0.15390000000000001</v>
      </c>
      <c r="BJ400">
        <v>2.2599999999999999E-2</v>
      </c>
      <c r="BK400">
        <v>8.8999999999999999E-3</v>
      </c>
    </row>
    <row r="401" spans="1:63" x14ac:dyDescent="0.25">
      <c r="A401" t="s">
        <v>402</v>
      </c>
      <c r="B401">
        <v>44560</v>
      </c>
      <c r="C401">
        <v>32</v>
      </c>
      <c r="D401">
        <v>88.6</v>
      </c>
      <c r="E401" s="1">
        <v>2835.33</v>
      </c>
      <c r="F401" s="1">
        <v>2673.85</v>
      </c>
      <c r="G401">
        <v>3.3E-3</v>
      </c>
      <c r="H401">
        <v>4.0000000000000002E-4</v>
      </c>
      <c r="I401">
        <v>1.0500000000000001E-2</v>
      </c>
      <c r="J401">
        <v>5.9999999999999995E-4</v>
      </c>
      <c r="K401">
        <v>0.1295</v>
      </c>
      <c r="L401">
        <v>0.80310000000000004</v>
      </c>
      <c r="M401">
        <v>5.2600000000000001E-2</v>
      </c>
      <c r="N401">
        <v>0.50609999999999999</v>
      </c>
      <c r="O401">
        <v>3.9E-2</v>
      </c>
      <c r="P401">
        <v>0.16109999999999999</v>
      </c>
      <c r="Q401" s="1">
        <v>60749.94</v>
      </c>
      <c r="R401">
        <v>0.1908</v>
      </c>
      <c r="S401">
        <v>0.31209999999999999</v>
      </c>
      <c r="T401">
        <v>0.49709999999999999</v>
      </c>
      <c r="U401">
        <v>15.5</v>
      </c>
      <c r="V401" s="1">
        <v>89517.94</v>
      </c>
      <c r="W401">
        <v>176.55</v>
      </c>
      <c r="X401" s="1">
        <v>121127.97</v>
      </c>
      <c r="Y401">
        <v>0.8</v>
      </c>
      <c r="Z401">
        <v>0.161</v>
      </c>
      <c r="AA401">
        <v>3.9E-2</v>
      </c>
      <c r="AB401">
        <v>0.2</v>
      </c>
      <c r="AC401">
        <v>121.13</v>
      </c>
      <c r="AD401" s="1">
        <v>3453.73</v>
      </c>
      <c r="AE401">
        <v>384.26</v>
      </c>
      <c r="AF401" s="1">
        <v>111137.29</v>
      </c>
      <c r="AG401">
        <v>132</v>
      </c>
      <c r="AH401" s="1">
        <v>30607</v>
      </c>
      <c r="AI401" s="1">
        <v>51402</v>
      </c>
      <c r="AJ401">
        <v>46.3</v>
      </c>
      <c r="AK401">
        <v>27.46</v>
      </c>
      <c r="AL401">
        <v>29.45</v>
      </c>
      <c r="AM401">
        <v>4.9000000000000004</v>
      </c>
      <c r="AN401">
        <v>814.71</v>
      </c>
      <c r="AO401">
        <v>1.0849</v>
      </c>
      <c r="AP401" s="1">
        <v>1327.12</v>
      </c>
      <c r="AQ401" s="1">
        <v>1718.21</v>
      </c>
      <c r="AR401" s="1">
        <v>6476.26</v>
      </c>
      <c r="AS401">
        <v>456.95</v>
      </c>
      <c r="AT401">
        <v>72.98</v>
      </c>
      <c r="AU401" s="1">
        <v>10051.52</v>
      </c>
      <c r="AV401" s="1">
        <v>6171.86</v>
      </c>
      <c r="AW401">
        <v>0.51949999999999996</v>
      </c>
      <c r="AX401" s="1">
        <v>3831.47</v>
      </c>
      <c r="AY401">
        <v>0.32250000000000001</v>
      </c>
      <c r="AZ401">
        <v>932.59</v>
      </c>
      <c r="BA401">
        <v>7.85E-2</v>
      </c>
      <c r="BB401">
        <v>945.44</v>
      </c>
      <c r="BC401">
        <v>7.9600000000000004E-2</v>
      </c>
      <c r="BD401" s="1">
        <v>11881.36</v>
      </c>
      <c r="BE401" s="1">
        <v>4872.63</v>
      </c>
      <c r="BF401">
        <v>1.4478</v>
      </c>
      <c r="BG401">
        <v>0.51880000000000004</v>
      </c>
      <c r="BH401">
        <v>0.22320000000000001</v>
      </c>
      <c r="BI401">
        <v>0.2084</v>
      </c>
      <c r="BJ401">
        <v>3.8399999999999997E-2</v>
      </c>
      <c r="BK401">
        <v>1.12E-2</v>
      </c>
    </row>
    <row r="402" spans="1:63" x14ac:dyDescent="0.25">
      <c r="A402" t="s">
        <v>403</v>
      </c>
      <c r="B402">
        <v>50567</v>
      </c>
      <c r="C402">
        <v>73</v>
      </c>
      <c r="D402">
        <v>18.8</v>
      </c>
      <c r="E402" s="1">
        <v>1372.12</v>
      </c>
      <c r="F402" s="1">
        <v>1406.9</v>
      </c>
      <c r="G402">
        <v>4.3E-3</v>
      </c>
      <c r="H402">
        <v>0</v>
      </c>
      <c r="I402">
        <v>2.5999999999999999E-3</v>
      </c>
      <c r="J402">
        <v>6.9999999999999999E-4</v>
      </c>
      <c r="K402">
        <v>1.1599999999999999E-2</v>
      </c>
      <c r="L402">
        <v>0.95530000000000004</v>
      </c>
      <c r="M402">
        <v>2.5499999999999998E-2</v>
      </c>
      <c r="N402">
        <v>0.27479999999999999</v>
      </c>
      <c r="O402">
        <v>3.2000000000000002E-3</v>
      </c>
      <c r="P402">
        <v>0.1149</v>
      </c>
      <c r="Q402" s="1">
        <v>55405.43</v>
      </c>
      <c r="R402">
        <v>0.21590000000000001</v>
      </c>
      <c r="S402">
        <v>0.20449999999999999</v>
      </c>
      <c r="T402">
        <v>0.57950000000000002</v>
      </c>
      <c r="U402">
        <v>11.5</v>
      </c>
      <c r="V402" s="1">
        <v>61414.26</v>
      </c>
      <c r="W402">
        <v>114.99</v>
      </c>
      <c r="X402" s="1">
        <v>130666.48</v>
      </c>
      <c r="Y402">
        <v>0.87839999999999996</v>
      </c>
      <c r="Z402">
        <v>8.8099999999999998E-2</v>
      </c>
      <c r="AA402">
        <v>3.3500000000000002E-2</v>
      </c>
      <c r="AB402">
        <v>0.1216</v>
      </c>
      <c r="AC402">
        <v>130.66999999999999</v>
      </c>
      <c r="AD402" s="1">
        <v>3228.25</v>
      </c>
      <c r="AE402">
        <v>439.67</v>
      </c>
      <c r="AF402" s="1">
        <v>134814.1</v>
      </c>
      <c r="AG402">
        <v>238</v>
      </c>
      <c r="AH402" s="1">
        <v>34421</v>
      </c>
      <c r="AI402" s="1">
        <v>51120</v>
      </c>
      <c r="AJ402">
        <v>32.15</v>
      </c>
      <c r="AK402">
        <v>23.89</v>
      </c>
      <c r="AL402">
        <v>29.97</v>
      </c>
      <c r="AM402">
        <v>4.3</v>
      </c>
      <c r="AN402">
        <v>937.15</v>
      </c>
      <c r="AO402">
        <v>1.1957</v>
      </c>
      <c r="AP402" s="1">
        <v>1077.68</v>
      </c>
      <c r="AQ402" s="1">
        <v>1884.61</v>
      </c>
      <c r="AR402" s="1">
        <v>5464.76</v>
      </c>
      <c r="AS402">
        <v>350.11</v>
      </c>
      <c r="AT402">
        <v>222.37</v>
      </c>
      <c r="AU402" s="1">
        <v>8999.5300000000007</v>
      </c>
      <c r="AV402" s="1">
        <v>5403.44</v>
      </c>
      <c r="AW402">
        <v>0.50270000000000004</v>
      </c>
      <c r="AX402" s="1">
        <v>3482.52</v>
      </c>
      <c r="AY402">
        <v>0.32400000000000001</v>
      </c>
      <c r="AZ402" s="1">
        <v>1337.35</v>
      </c>
      <c r="BA402">
        <v>0.1244</v>
      </c>
      <c r="BB402">
        <v>525.1</v>
      </c>
      <c r="BC402">
        <v>4.8899999999999999E-2</v>
      </c>
      <c r="BD402" s="1">
        <v>10748.41</v>
      </c>
      <c r="BE402" s="1">
        <v>5215.1899999999996</v>
      </c>
      <c r="BF402">
        <v>1.8406</v>
      </c>
      <c r="BG402">
        <v>0.5383</v>
      </c>
      <c r="BH402">
        <v>0.25259999999999999</v>
      </c>
      <c r="BI402">
        <v>0.16950000000000001</v>
      </c>
      <c r="BJ402">
        <v>2.7199999999999998E-2</v>
      </c>
      <c r="BK402">
        <v>1.24E-2</v>
      </c>
    </row>
    <row r="403" spans="1:63" x14ac:dyDescent="0.25">
      <c r="A403" t="s">
        <v>404</v>
      </c>
      <c r="B403">
        <v>44578</v>
      </c>
      <c r="C403">
        <v>3</v>
      </c>
      <c r="D403">
        <v>663.79</v>
      </c>
      <c r="E403" s="1">
        <v>1991.36</v>
      </c>
      <c r="F403" s="1">
        <v>1892.11</v>
      </c>
      <c r="G403">
        <v>1.4E-3</v>
      </c>
      <c r="H403">
        <v>5.0000000000000001E-4</v>
      </c>
      <c r="I403">
        <v>0.14280000000000001</v>
      </c>
      <c r="J403">
        <v>1.1999999999999999E-3</v>
      </c>
      <c r="K403">
        <v>0.1242</v>
      </c>
      <c r="L403">
        <v>0.67269999999999996</v>
      </c>
      <c r="M403">
        <v>5.7200000000000001E-2</v>
      </c>
      <c r="N403">
        <v>0.69689999999999996</v>
      </c>
      <c r="O403">
        <v>3.3799999999999997E-2</v>
      </c>
      <c r="P403">
        <v>0.17780000000000001</v>
      </c>
      <c r="Q403" s="1">
        <v>67214.06</v>
      </c>
      <c r="R403">
        <v>0.36899999999999999</v>
      </c>
      <c r="S403">
        <v>0.15479999999999999</v>
      </c>
      <c r="T403">
        <v>0.47620000000000001</v>
      </c>
      <c r="U403">
        <v>17.2</v>
      </c>
      <c r="V403" s="1">
        <v>89367.38</v>
      </c>
      <c r="W403">
        <v>113.2</v>
      </c>
      <c r="X403" s="1">
        <v>205408.66</v>
      </c>
      <c r="Y403">
        <v>0.54220000000000002</v>
      </c>
      <c r="Z403">
        <v>0.40489999999999998</v>
      </c>
      <c r="AA403">
        <v>5.2900000000000003E-2</v>
      </c>
      <c r="AB403">
        <v>0.45779999999999998</v>
      </c>
      <c r="AC403">
        <v>205.41</v>
      </c>
      <c r="AD403" s="1">
        <v>9094.3799999999992</v>
      </c>
      <c r="AE403">
        <v>658.38</v>
      </c>
      <c r="AF403" s="1">
        <v>183111.07</v>
      </c>
      <c r="AG403">
        <v>444</v>
      </c>
      <c r="AH403" s="1">
        <v>33123</v>
      </c>
      <c r="AI403" s="1">
        <v>47102</v>
      </c>
      <c r="AJ403">
        <v>61.26</v>
      </c>
      <c r="AK403">
        <v>42.03</v>
      </c>
      <c r="AL403">
        <v>45.07</v>
      </c>
      <c r="AM403">
        <v>4.3099999999999996</v>
      </c>
      <c r="AN403">
        <v>0</v>
      </c>
      <c r="AO403">
        <v>1.0942000000000001</v>
      </c>
      <c r="AP403" s="1">
        <v>1708.41</v>
      </c>
      <c r="AQ403" s="1">
        <v>2111.14</v>
      </c>
      <c r="AR403" s="1">
        <v>9246.19</v>
      </c>
      <c r="AS403" s="1">
        <v>1240.98</v>
      </c>
      <c r="AT403">
        <v>296.63</v>
      </c>
      <c r="AU403" s="1">
        <v>14603.31</v>
      </c>
      <c r="AV403" s="1">
        <v>5061.72</v>
      </c>
      <c r="AW403">
        <v>0.30109999999999998</v>
      </c>
      <c r="AX403" s="1">
        <v>8251.67</v>
      </c>
      <c r="AY403">
        <v>0.4909</v>
      </c>
      <c r="AZ403" s="1">
        <v>1776</v>
      </c>
      <c r="BA403">
        <v>0.1057</v>
      </c>
      <c r="BB403" s="1">
        <v>1720.59</v>
      </c>
      <c r="BC403">
        <v>0.1024</v>
      </c>
      <c r="BD403" s="1">
        <v>16809.98</v>
      </c>
      <c r="BE403" s="1">
        <v>3261.23</v>
      </c>
      <c r="BF403">
        <v>0.76519999999999999</v>
      </c>
      <c r="BG403">
        <v>0.56379999999999997</v>
      </c>
      <c r="BH403">
        <v>0.18090000000000001</v>
      </c>
      <c r="BI403">
        <v>0.21690000000000001</v>
      </c>
      <c r="BJ403">
        <v>2.5600000000000001E-2</v>
      </c>
      <c r="BK403">
        <v>1.2699999999999999E-2</v>
      </c>
    </row>
    <row r="404" spans="1:63" x14ac:dyDescent="0.25">
      <c r="A404" t="s">
        <v>405</v>
      </c>
      <c r="B404">
        <v>47761</v>
      </c>
      <c r="C404">
        <v>161</v>
      </c>
      <c r="D404">
        <v>7.73</v>
      </c>
      <c r="E404" s="1">
        <v>1244.1199999999999</v>
      </c>
      <c r="F404" s="1">
        <v>1161.42</v>
      </c>
      <c r="G404">
        <v>8.9999999999999998E-4</v>
      </c>
      <c r="H404">
        <v>0</v>
      </c>
      <c r="I404">
        <v>1.6000000000000001E-3</v>
      </c>
      <c r="J404">
        <v>6.9999999999999999E-4</v>
      </c>
      <c r="K404">
        <v>4.1999999999999997E-3</v>
      </c>
      <c r="L404">
        <v>0.98629999999999995</v>
      </c>
      <c r="M404">
        <v>6.3E-3</v>
      </c>
      <c r="N404">
        <v>0.76580000000000004</v>
      </c>
      <c r="O404">
        <v>0</v>
      </c>
      <c r="P404">
        <v>0.12740000000000001</v>
      </c>
      <c r="Q404" s="1">
        <v>57347.74</v>
      </c>
      <c r="R404">
        <v>0.253</v>
      </c>
      <c r="S404">
        <v>0.15659999999999999</v>
      </c>
      <c r="T404">
        <v>0.59040000000000004</v>
      </c>
      <c r="U404">
        <v>6.25</v>
      </c>
      <c r="V404" s="1">
        <v>85797.92</v>
      </c>
      <c r="W404">
        <v>185.72</v>
      </c>
      <c r="X404" s="1">
        <v>122512.66</v>
      </c>
      <c r="Y404">
        <v>0.57940000000000003</v>
      </c>
      <c r="Z404">
        <v>5.2699999999999997E-2</v>
      </c>
      <c r="AA404">
        <v>0.36780000000000002</v>
      </c>
      <c r="AB404">
        <v>0.42059999999999997</v>
      </c>
      <c r="AC404">
        <v>122.51</v>
      </c>
      <c r="AD404" s="1">
        <v>2646.27</v>
      </c>
      <c r="AE404">
        <v>247.02</v>
      </c>
      <c r="AF404" s="1">
        <v>103546.48</v>
      </c>
      <c r="AG404">
        <v>106</v>
      </c>
      <c r="AH404" s="1">
        <v>29385</v>
      </c>
      <c r="AI404" s="1">
        <v>43562</v>
      </c>
      <c r="AJ404">
        <v>21.6</v>
      </c>
      <c r="AK404">
        <v>21.6</v>
      </c>
      <c r="AL404">
        <v>21.6</v>
      </c>
      <c r="AM404">
        <v>4</v>
      </c>
      <c r="AN404">
        <v>0</v>
      </c>
      <c r="AO404">
        <v>0.81579999999999997</v>
      </c>
      <c r="AP404" s="1">
        <v>1301.42</v>
      </c>
      <c r="AQ404" s="1">
        <v>2518.04</v>
      </c>
      <c r="AR404" s="1">
        <v>6148.31</v>
      </c>
      <c r="AS404">
        <v>545.94000000000005</v>
      </c>
      <c r="AT404">
        <v>308.63</v>
      </c>
      <c r="AU404" s="1">
        <v>10822.32</v>
      </c>
      <c r="AV404" s="1">
        <v>9250.7099999999991</v>
      </c>
      <c r="AW404">
        <v>0.62009999999999998</v>
      </c>
      <c r="AX404" s="1">
        <v>2392.54</v>
      </c>
      <c r="AY404">
        <v>0.16039999999999999</v>
      </c>
      <c r="AZ404" s="1">
        <v>2062.29</v>
      </c>
      <c r="BA404">
        <v>0.13819999999999999</v>
      </c>
      <c r="BB404" s="1">
        <v>1212.29</v>
      </c>
      <c r="BC404">
        <v>8.1299999999999997E-2</v>
      </c>
      <c r="BD404" s="1">
        <v>14917.83</v>
      </c>
      <c r="BE404" s="1">
        <v>8479.3799999999992</v>
      </c>
      <c r="BF404">
        <v>4.4790999999999999</v>
      </c>
      <c r="BG404">
        <v>0.51349999999999996</v>
      </c>
      <c r="BH404">
        <v>0.21479999999999999</v>
      </c>
      <c r="BI404">
        <v>0.214</v>
      </c>
      <c r="BJ404">
        <v>4.1000000000000002E-2</v>
      </c>
      <c r="BK404">
        <v>1.67E-2</v>
      </c>
    </row>
    <row r="405" spans="1:63" x14ac:dyDescent="0.25">
      <c r="A405" t="s">
        <v>406</v>
      </c>
      <c r="B405">
        <v>47373</v>
      </c>
      <c r="C405">
        <v>28</v>
      </c>
      <c r="D405">
        <v>277.94</v>
      </c>
      <c r="E405" s="1">
        <v>7782.3</v>
      </c>
      <c r="F405" s="1">
        <v>7396.79</v>
      </c>
      <c r="G405">
        <v>1.2E-2</v>
      </c>
      <c r="H405">
        <v>2.9999999999999997E-4</v>
      </c>
      <c r="I405">
        <v>4.5100000000000001E-2</v>
      </c>
      <c r="J405">
        <v>2.9999999999999997E-4</v>
      </c>
      <c r="K405">
        <v>2.8899999999999999E-2</v>
      </c>
      <c r="L405">
        <v>0.85850000000000004</v>
      </c>
      <c r="M405">
        <v>5.5E-2</v>
      </c>
      <c r="N405">
        <v>0.21210000000000001</v>
      </c>
      <c r="O405">
        <v>1.06E-2</v>
      </c>
      <c r="P405">
        <v>0.1593</v>
      </c>
      <c r="Q405" s="1">
        <v>71774.880000000005</v>
      </c>
      <c r="R405">
        <v>0.30940000000000001</v>
      </c>
      <c r="S405">
        <v>0.1211</v>
      </c>
      <c r="T405">
        <v>0.56950000000000001</v>
      </c>
      <c r="U405">
        <v>41.2</v>
      </c>
      <c r="V405" s="1">
        <v>106608.61</v>
      </c>
      <c r="W405">
        <v>184.24</v>
      </c>
      <c r="X405" s="1">
        <v>140865.99</v>
      </c>
      <c r="Y405">
        <v>0.8649</v>
      </c>
      <c r="Z405">
        <v>8.6400000000000005E-2</v>
      </c>
      <c r="AA405">
        <v>4.87E-2</v>
      </c>
      <c r="AB405">
        <v>0.1351</v>
      </c>
      <c r="AC405">
        <v>140.87</v>
      </c>
      <c r="AD405" s="1">
        <v>4301.9399999999996</v>
      </c>
      <c r="AE405">
        <v>615</v>
      </c>
      <c r="AF405" s="1">
        <v>147125.98000000001</v>
      </c>
      <c r="AG405">
        <v>295</v>
      </c>
      <c r="AH405" s="1">
        <v>41579</v>
      </c>
      <c r="AI405" s="1">
        <v>70144</v>
      </c>
      <c r="AJ405">
        <v>46.03</v>
      </c>
      <c r="AK405">
        <v>29.69</v>
      </c>
      <c r="AL405">
        <v>30.28</v>
      </c>
      <c r="AM405">
        <v>2</v>
      </c>
      <c r="AN405">
        <v>0</v>
      </c>
      <c r="AO405">
        <v>0.44619999999999999</v>
      </c>
      <c r="AP405" s="1">
        <v>1393.88</v>
      </c>
      <c r="AQ405" s="1">
        <v>1585.64</v>
      </c>
      <c r="AR405" s="1">
        <v>6777.18</v>
      </c>
      <c r="AS405">
        <v>761.62</v>
      </c>
      <c r="AT405">
        <v>283.39999999999998</v>
      </c>
      <c r="AU405" s="1">
        <v>10801.72</v>
      </c>
      <c r="AV405" s="1">
        <v>4542.91</v>
      </c>
      <c r="AW405">
        <v>0.40100000000000002</v>
      </c>
      <c r="AX405" s="1">
        <v>3681.69</v>
      </c>
      <c r="AY405">
        <v>0.32490000000000002</v>
      </c>
      <c r="AZ405" s="1">
        <v>2564.64</v>
      </c>
      <c r="BA405">
        <v>0.22639999999999999</v>
      </c>
      <c r="BB405">
        <v>540.89</v>
      </c>
      <c r="BC405">
        <v>4.7699999999999999E-2</v>
      </c>
      <c r="BD405" s="1">
        <v>11330.13</v>
      </c>
      <c r="BE405" s="1">
        <v>3454.81</v>
      </c>
      <c r="BF405">
        <v>0.49120000000000003</v>
      </c>
      <c r="BG405">
        <v>0.63290000000000002</v>
      </c>
      <c r="BH405">
        <v>0.22869999999999999</v>
      </c>
      <c r="BI405">
        <v>0.105</v>
      </c>
      <c r="BJ405">
        <v>2.4799999999999999E-2</v>
      </c>
      <c r="BK405">
        <v>8.6E-3</v>
      </c>
    </row>
    <row r="406" spans="1:63" x14ac:dyDescent="0.25">
      <c r="A406" t="s">
        <v>407</v>
      </c>
      <c r="B406">
        <v>44586</v>
      </c>
      <c r="C406">
        <v>2</v>
      </c>
      <c r="D406" s="1">
        <v>1004.87</v>
      </c>
      <c r="E406" s="1">
        <v>2009.73</v>
      </c>
      <c r="F406" s="1">
        <v>2033.32</v>
      </c>
      <c r="G406">
        <v>4.9200000000000001E-2</v>
      </c>
      <c r="H406">
        <v>0</v>
      </c>
      <c r="I406">
        <v>1.23E-2</v>
      </c>
      <c r="J406">
        <v>2E-3</v>
      </c>
      <c r="K406">
        <v>5.1400000000000001E-2</v>
      </c>
      <c r="L406">
        <v>0.83879999999999999</v>
      </c>
      <c r="M406">
        <v>4.6399999999999997E-2</v>
      </c>
      <c r="N406">
        <v>3.1800000000000002E-2</v>
      </c>
      <c r="O406">
        <v>9.9000000000000008E-3</v>
      </c>
      <c r="P406">
        <v>0.1086</v>
      </c>
      <c r="Q406" s="1">
        <v>76286.87</v>
      </c>
      <c r="R406">
        <v>0.1419</v>
      </c>
      <c r="S406">
        <v>0.1216</v>
      </c>
      <c r="T406">
        <v>0.73650000000000004</v>
      </c>
      <c r="U406">
        <v>14</v>
      </c>
      <c r="V406" s="1">
        <v>102491.93</v>
      </c>
      <c r="W406">
        <v>143.38999999999999</v>
      </c>
      <c r="X406" s="1">
        <v>165617.63</v>
      </c>
      <c r="Y406">
        <v>0.95179999999999998</v>
      </c>
      <c r="Z406">
        <v>4.02E-2</v>
      </c>
      <c r="AA406">
        <v>8.0000000000000002E-3</v>
      </c>
      <c r="AB406">
        <v>4.82E-2</v>
      </c>
      <c r="AC406">
        <v>165.62</v>
      </c>
      <c r="AD406" s="1">
        <v>10565.2</v>
      </c>
      <c r="AE406" s="1">
        <v>1236.97</v>
      </c>
      <c r="AF406" s="1">
        <v>173925.33</v>
      </c>
      <c r="AG406">
        <v>414</v>
      </c>
      <c r="AH406" s="1">
        <v>64644</v>
      </c>
      <c r="AI406" s="1">
        <v>154334</v>
      </c>
      <c r="AJ406">
        <v>129.02000000000001</v>
      </c>
      <c r="AK406">
        <v>61.53</v>
      </c>
      <c r="AL406">
        <v>104.29</v>
      </c>
      <c r="AM406">
        <v>4.72</v>
      </c>
      <c r="AN406">
        <v>0</v>
      </c>
      <c r="AO406">
        <v>0.70760000000000001</v>
      </c>
      <c r="AP406" s="1">
        <v>2213.21</v>
      </c>
      <c r="AQ406" s="1">
        <v>1371.04</v>
      </c>
      <c r="AR406" s="1">
        <v>9499.43</v>
      </c>
      <c r="AS406" s="1">
        <v>1041.77</v>
      </c>
      <c r="AT406">
        <v>-489.4</v>
      </c>
      <c r="AU406" s="1">
        <v>13636.09</v>
      </c>
      <c r="AV406" s="1">
        <v>4464.7</v>
      </c>
      <c r="AW406">
        <v>0.30930000000000002</v>
      </c>
      <c r="AX406" s="1">
        <v>8904.6299999999992</v>
      </c>
      <c r="AY406">
        <v>0.61680000000000001</v>
      </c>
      <c r="AZ406">
        <v>739.3</v>
      </c>
      <c r="BA406">
        <v>5.1200000000000002E-2</v>
      </c>
      <c r="BB406">
        <v>327.3</v>
      </c>
      <c r="BC406">
        <v>2.2700000000000001E-2</v>
      </c>
      <c r="BD406" s="1">
        <v>14435.93</v>
      </c>
      <c r="BE406" s="1">
        <v>2942.91</v>
      </c>
      <c r="BF406">
        <v>0.31180000000000002</v>
      </c>
      <c r="BG406">
        <v>0.55600000000000005</v>
      </c>
      <c r="BH406">
        <v>0.23899999999999999</v>
      </c>
      <c r="BI406">
        <v>0.13730000000000001</v>
      </c>
      <c r="BJ406">
        <v>3.3000000000000002E-2</v>
      </c>
      <c r="BK406">
        <v>3.4700000000000002E-2</v>
      </c>
    </row>
    <row r="407" spans="1:63" x14ac:dyDescent="0.25">
      <c r="A407" t="s">
        <v>408</v>
      </c>
      <c r="B407">
        <v>44594</v>
      </c>
      <c r="C407">
        <v>36</v>
      </c>
      <c r="D407">
        <v>27.88</v>
      </c>
      <c r="E407" s="1">
        <v>1003.7</v>
      </c>
      <c r="F407">
        <v>969.46</v>
      </c>
      <c r="G407">
        <v>1.1299999999999999E-2</v>
      </c>
      <c r="H407">
        <v>4.1000000000000003E-3</v>
      </c>
      <c r="I407">
        <v>0.20760000000000001</v>
      </c>
      <c r="J407">
        <v>4.1999999999999997E-3</v>
      </c>
      <c r="K407">
        <v>0.10829999999999999</v>
      </c>
      <c r="L407">
        <v>0.48</v>
      </c>
      <c r="M407">
        <v>0.18429999999999999</v>
      </c>
      <c r="N407">
        <v>0.69610000000000005</v>
      </c>
      <c r="O407">
        <v>1.1900000000000001E-2</v>
      </c>
      <c r="P407">
        <v>0.1515</v>
      </c>
      <c r="Q407" s="1">
        <v>58006.28</v>
      </c>
      <c r="R407">
        <v>0.34089999999999998</v>
      </c>
      <c r="S407">
        <v>0.26140000000000002</v>
      </c>
      <c r="T407">
        <v>0.3977</v>
      </c>
      <c r="U407">
        <v>7</v>
      </c>
      <c r="V407" s="1">
        <v>89185.86</v>
      </c>
      <c r="W407">
        <v>139.83000000000001</v>
      </c>
      <c r="X407" s="1">
        <v>218575.73</v>
      </c>
      <c r="Y407">
        <v>0.70840000000000003</v>
      </c>
      <c r="Z407">
        <v>0.2611</v>
      </c>
      <c r="AA407">
        <v>3.0499999999999999E-2</v>
      </c>
      <c r="AB407">
        <v>0.29160000000000003</v>
      </c>
      <c r="AC407">
        <v>218.58</v>
      </c>
      <c r="AD407" s="1">
        <v>6022.55</v>
      </c>
      <c r="AE407">
        <v>628.5</v>
      </c>
      <c r="AF407" s="1">
        <v>191630.78</v>
      </c>
      <c r="AG407">
        <v>468</v>
      </c>
      <c r="AH407" s="1">
        <v>34580</v>
      </c>
      <c r="AI407" s="1">
        <v>66910</v>
      </c>
      <c r="AJ407">
        <v>58.91</v>
      </c>
      <c r="AK407">
        <v>26.61</v>
      </c>
      <c r="AL407">
        <v>26.46</v>
      </c>
      <c r="AM407">
        <v>5.37</v>
      </c>
      <c r="AN407" s="1">
        <v>4712.74</v>
      </c>
      <c r="AO407">
        <v>1.5801000000000001</v>
      </c>
      <c r="AP407" s="1">
        <v>2408.89</v>
      </c>
      <c r="AQ407" s="1">
        <v>2163.39</v>
      </c>
      <c r="AR407" s="1">
        <v>8125.22</v>
      </c>
      <c r="AS407">
        <v>966.82</v>
      </c>
      <c r="AT407">
        <v>569.65</v>
      </c>
      <c r="AU407" s="1">
        <v>14233.93</v>
      </c>
      <c r="AV407" s="1">
        <v>4628.13</v>
      </c>
      <c r="AW407">
        <v>0.27250000000000002</v>
      </c>
      <c r="AX407" s="1">
        <v>10283.18</v>
      </c>
      <c r="AY407">
        <v>0.60550000000000004</v>
      </c>
      <c r="AZ407" s="1">
        <v>1215.9000000000001</v>
      </c>
      <c r="BA407">
        <v>7.1599999999999997E-2</v>
      </c>
      <c r="BB407">
        <v>856.43</v>
      </c>
      <c r="BC407">
        <v>5.04E-2</v>
      </c>
      <c r="BD407" s="1">
        <v>16983.650000000001</v>
      </c>
      <c r="BE407" s="1">
        <v>3349.4</v>
      </c>
      <c r="BF407">
        <v>0.53420000000000001</v>
      </c>
      <c r="BG407">
        <v>0.57369999999999999</v>
      </c>
      <c r="BH407">
        <v>0.23150000000000001</v>
      </c>
      <c r="BI407">
        <v>0.16350000000000001</v>
      </c>
      <c r="BJ407">
        <v>1.7100000000000001E-2</v>
      </c>
      <c r="BK407">
        <v>1.41E-2</v>
      </c>
    </row>
    <row r="408" spans="1:63" x14ac:dyDescent="0.25">
      <c r="A408" t="s">
        <v>409</v>
      </c>
      <c r="B408">
        <v>61903</v>
      </c>
      <c r="C408">
        <v>487</v>
      </c>
      <c r="D408">
        <v>7.65</v>
      </c>
      <c r="E408" s="1">
        <v>3725.88</v>
      </c>
      <c r="F408" s="1">
        <v>3696.54</v>
      </c>
      <c r="G408">
        <v>1.5E-3</v>
      </c>
      <c r="H408">
        <v>1.4E-3</v>
      </c>
      <c r="I408">
        <v>8.0000000000000004E-4</v>
      </c>
      <c r="J408">
        <v>5.0000000000000001E-4</v>
      </c>
      <c r="K408">
        <v>1.15E-2</v>
      </c>
      <c r="L408">
        <v>0.97140000000000004</v>
      </c>
      <c r="M408">
        <v>1.29E-2</v>
      </c>
      <c r="N408">
        <v>0.54979999999999996</v>
      </c>
      <c r="O408">
        <v>5.0000000000000001E-4</v>
      </c>
      <c r="P408">
        <v>0.17599999999999999</v>
      </c>
      <c r="Q408" s="1">
        <v>53426.07</v>
      </c>
      <c r="R408">
        <v>0.27550000000000002</v>
      </c>
      <c r="S408">
        <v>0.1623</v>
      </c>
      <c r="T408">
        <v>0.56230000000000002</v>
      </c>
      <c r="U408">
        <v>32</v>
      </c>
      <c r="V408" s="1">
        <v>77141.23</v>
      </c>
      <c r="W408">
        <v>116.09</v>
      </c>
      <c r="X408" s="1">
        <v>103616.91</v>
      </c>
      <c r="Y408">
        <v>0.76390000000000002</v>
      </c>
      <c r="Z408">
        <v>0.1134</v>
      </c>
      <c r="AA408">
        <v>0.1227</v>
      </c>
      <c r="AB408">
        <v>0.2361</v>
      </c>
      <c r="AC408">
        <v>103.62</v>
      </c>
      <c r="AD408" s="1">
        <v>2227.6999999999998</v>
      </c>
      <c r="AE408">
        <v>335.09</v>
      </c>
      <c r="AF408" s="1">
        <v>90506.01</v>
      </c>
      <c r="AG408">
        <v>77</v>
      </c>
      <c r="AH408" s="1">
        <v>28343</v>
      </c>
      <c r="AI408" s="1">
        <v>45837</v>
      </c>
      <c r="AJ408">
        <v>26</v>
      </c>
      <c r="AK408">
        <v>20.11</v>
      </c>
      <c r="AL408">
        <v>26</v>
      </c>
      <c r="AM408">
        <v>3.3</v>
      </c>
      <c r="AN408">
        <v>0</v>
      </c>
      <c r="AO408">
        <v>0.71220000000000006</v>
      </c>
      <c r="AP408" s="1">
        <v>1588.46</v>
      </c>
      <c r="AQ408" s="1">
        <v>2109.0100000000002</v>
      </c>
      <c r="AR408" s="1">
        <v>7920.83</v>
      </c>
      <c r="AS408">
        <v>496.43</v>
      </c>
      <c r="AT408">
        <v>222.53</v>
      </c>
      <c r="AU408" s="1">
        <v>12337.26</v>
      </c>
      <c r="AV408" s="1">
        <v>8899.5400000000009</v>
      </c>
      <c r="AW408">
        <v>0.68059999999999998</v>
      </c>
      <c r="AX408" s="1">
        <v>2102.98</v>
      </c>
      <c r="AY408">
        <v>0.1608</v>
      </c>
      <c r="AZ408">
        <v>887.52</v>
      </c>
      <c r="BA408">
        <v>6.7900000000000002E-2</v>
      </c>
      <c r="BB408" s="1">
        <v>1186.9000000000001</v>
      </c>
      <c r="BC408">
        <v>9.0800000000000006E-2</v>
      </c>
      <c r="BD408" s="1">
        <v>13076.93</v>
      </c>
      <c r="BE408" s="1">
        <v>7983.06</v>
      </c>
      <c r="BF408">
        <v>3.9449999999999998</v>
      </c>
      <c r="BG408">
        <v>0.54590000000000005</v>
      </c>
      <c r="BH408">
        <v>0.26390000000000002</v>
      </c>
      <c r="BI408">
        <v>0.1371</v>
      </c>
      <c r="BJ408">
        <v>3.9100000000000003E-2</v>
      </c>
      <c r="BK408">
        <v>1.41E-2</v>
      </c>
    </row>
    <row r="409" spans="1:63" x14ac:dyDescent="0.25">
      <c r="A409" t="s">
        <v>410</v>
      </c>
      <c r="B409">
        <v>49726</v>
      </c>
      <c r="C409">
        <v>63</v>
      </c>
      <c r="D409">
        <v>8.0500000000000007</v>
      </c>
      <c r="E409">
        <v>507.36</v>
      </c>
      <c r="F409">
        <v>615.89</v>
      </c>
      <c r="G409">
        <v>0</v>
      </c>
      <c r="H409">
        <v>0</v>
      </c>
      <c r="I409">
        <v>1.6199999999999999E-2</v>
      </c>
      <c r="J409">
        <v>1.6000000000000001E-3</v>
      </c>
      <c r="K409">
        <v>6.6500000000000004E-2</v>
      </c>
      <c r="L409">
        <v>0.90549999999999997</v>
      </c>
      <c r="M409">
        <v>1.01E-2</v>
      </c>
      <c r="N409">
        <v>0.36359999999999998</v>
      </c>
      <c r="O409">
        <v>3.2000000000000002E-3</v>
      </c>
      <c r="P409">
        <v>0.13059999999999999</v>
      </c>
      <c r="Q409" s="1">
        <v>52755.32</v>
      </c>
      <c r="R409">
        <v>0.25</v>
      </c>
      <c r="S409">
        <v>9.6199999999999994E-2</v>
      </c>
      <c r="T409">
        <v>0.65380000000000005</v>
      </c>
      <c r="U409">
        <v>9.2200000000000006</v>
      </c>
      <c r="V409" s="1">
        <v>37921.99</v>
      </c>
      <c r="W409">
        <v>53.04</v>
      </c>
      <c r="X409" s="1">
        <v>194486.18</v>
      </c>
      <c r="Y409">
        <v>0.77859999999999996</v>
      </c>
      <c r="Z409">
        <v>6.7900000000000002E-2</v>
      </c>
      <c r="AA409">
        <v>0.15359999999999999</v>
      </c>
      <c r="AB409">
        <v>0.22140000000000001</v>
      </c>
      <c r="AC409">
        <v>194.49</v>
      </c>
      <c r="AD409" s="1">
        <v>5537.71</v>
      </c>
      <c r="AE409">
        <v>494.89</v>
      </c>
      <c r="AF409" s="1">
        <v>156442.57999999999</v>
      </c>
      <c r="AG409">
        <v>350</v>
      </c>
      <c r="AH409" s="1">
        <v>34745</v>
      </c>
      <c r="AI409" s="1">
        <v>50936</v>
      </c>
      <c r="AJ409">
        <v>45.9</v>
      </c>
      <c r="AK409">
        <v>23.54</v>
      </c>
      <c r="AL409">
        <v>45.61</v>
      </c>
      <c r="AM409">
        <v>4.9000000000000004</v>
      </c>
      <c r="AN409" s="1">
        <v>1503.36</v>
      </c>
      <c r="AO409">
        <v>1.4716</v>
      </c>
      <c r="AP409" s="1">
        <v>1676.63</v>
      </c>
      <c r="AQ409" s="1">
        <v>2420.44</v>
      </c>
      <c r="AR409" s="1">
        <v>6850.87</v>
      </c>
      <c r="AS409">
        <v>480.39</v>
      </c>
      <c r="AT409">
        <v>479.11</v>
      </c>
      <c r="AU409" s="1">
        <v>11907.45</v>
      </c>
      <c r="AV409" s="1">
        <v>5435.47</v>
      </c>
      <c r="AW409">
        <v>0.37480000000000002</v>
      </c>
      <c r="AX409" s="1">
        <v>5262.19</v>
      </c>
      <c r="AY409">
        <v>0.3629</v>
      </c>
      <c r="AZ409" s="1">
        <v>2991.3</v>
      </c>
      <c r="BA409">
        <v>0.20630000000000001</v>
      </c>
      <c r="BB409">
        <v>811.95</v>
      </c>
      <c r="BC409">
        <v>5.6000000000000001E-2</v>
      </c>
      <c r="BD409" s="1">
        <v>14500.9</v>
      </c>
      <c r="BE409" s="1">
        <v>6892.57</v>
      </c>
      <c r="BF409">
        <v>2.202</v>
      </c>
      <c r="BG409">
        <v>0.51390000000000002</v>
      </c>
      <c r="BH409">
        <v>0.18759999999999999</v>
      </c>
      <c r="BI409">
        <v>0.23830000000000001</v>
      </c>
      <c r="BJ409">
        <v>3.9600000000000003E-2</v>
      </c>
      <c r="BK409">
        <v>2.0500000000000001E-2</v>
      </c>
    </row>
    <row r="410" spans="1:63" x14ac:dyDescent="0.25">
      <c r="A410" t="s">
        <v>411</v>
      </c>
      <c r="B410">
        <v>46763</v>
      </c>
      <c r="C410">
        <v>95</v>
      </c>
      <c r="D410">
        <v>216.95</v>
      </c>
      <c r="E410" s="1">
        <v>20610.599999999999</v>
      </c>
      <c r="F410" s="1">
        <v>20818.599999999999</v>
      </c>
      <c r="G410">
        <v>0.13980000000000001</v>
      </c>
      <c r="H410">
        <v>6.9999999999999999E-4</v>
      </c>
      <c r="I410">
        <v>4.2299999999999997E-2</v>
      </c>
      <c r="J410">
        <v>3.0999999999999999E-3</v>
      </c>
      <c r="K410">
        <v>3.5999999999999997E-2</v>
      </c>
      <c r="L410">
        <v>0.73109999999999997</v>
      </c>
      <c r="M410">
        <v>4.6899999999999997E-2</v>
      </c>
      <c r="N410">
        <v>6.7400000000000002E-2</v>
      </c>
      <c r="O410">
        <v>1.6E-2</v>
      </c>
      <c r="P410">
        <v>0.1358</v>
      </c>
      <c r="Q410" s="1">
        <v>74063.740000000005</v>
      </c>
      <c r="R410">
        <v>0.35020000000000001</v>
      </c>
      <c r="S410">
        <v>0.1318</v>
      </c>
      <c r="T410">
        <v>0.51800000000000002</v>
      </c>
      <c r="U410">
        <v>108</v>
      </c>
      <c r="V410" s="1">
        <v>86650.98</v>
      </c>
      <c r="W410">
        <v>189.72</v>
      </c>
      <c r="X410" s="1">
        <v>198787.43</v>
      </c>
      <c r="Y410">
        <v>0.83730000000000004</v>
      </c>
      <c r="Z410">
        <v>0.123</v>
      </c>
      <c r="AA410">
        <v>3.9699999999999999E-2</v>
      </c>
      <c r="AB410">
        <v>0.16270000000000001</v>
      </c>
      <c r="AC410">
        <v>198.79</v>
      </c>
      <c r="AD410" s="1">
        <v>9746.27</v>
      </c>
      <c r="AE410" s="1">
        <v>1030.94</v>
      </c>
      <c r="AF410" s="1">
        <v>209820.23</v>
      </c>
      <c r="AG410">
        <v>502</v>
      </c>
      <c r="AH410" s="1">
        <v>74927</v>
      </c>
      <c r="AI410" s="1">
        <v>129664</v>
      </c>
      <c r="AJ410">
        <v>78.599999999999994</v>
      </c>
      <c r="AK410">
        <v>47.33</v>
      </c>
      <c r="AL410">
        <v>51.07</v>
      </c>
      <c r="AM410">
        <v>5</v>
      </c>
      <c r="AN410">
        <v>0</v>
      </c>
      <c r="AO410">
        <v>0.60729999999999995</v>
      </c>
      <c r="AP410" s="1">
        <v>1129.05</v>
      </c>
      <c r="AQ410" s="1">
        <v>1909.6</v>
      </c>
      <c r="AR410" s="1">
        <v>7914.11</v>
      </c>
      <c r="AS410">
        <v>447.87</v>
      </c>
      <c r="AT410">
        <v>271.2</v>
      </c>
      <c r="AU410" s="1">
        <v>11671.84</v>
      </c>
      <c r="AV410" s="1">
        <v>1546.57</v>
      </c>
      <c r="AW410">
        <v>0.12970000000000001</v>
      </c>
      <c r="AX410" s="1">
        <v>8018.72</v>
      </c>
      <c r="AY410">
        <v>0.67259999999999998</v>
      </c>
      <c r="AZ410" s="1">
        <v>2074.75</v>
      </c>
      <c r="BA410">
        <v>0.17399999999999999</v>
      </c>
      <c r="BB410">
        <v>281.06</v>
      </c>
      <c r="BC410">
        <v>2.3599999999999999E-2</v>
      </c>
      <c r="BD410" s="1">
        <v>11921.09</v>
      </c>
      <c r="BE410">
        <v>546.28</v>
      </c>
      <c r="BF410">
        <v>7.0999999999999994E-2</v>
      </c>
      <c r="BG410">
        <v>0.61629999999999996</v>
      </c>
      <c r="BH410">
        <v>0.2379</v>
      </c>
      <c r="BI410">
        <v>6.8400000000000002E-2</v>
      </c>
      <c r="BJ410">
        <v>2.75E-2</v>
      </c>
      <c r="BK410">
        <v>4.99E-2</v>
      </c>
    </row>
    <row r="411" spans="1:63" x14ac:dyDescent="0.25">
      <c r="A411" t="s">
        <v>412</v>
      </c>
      <c r="B411">
        <v>46573</v>
      </c>
      <c r="C411">
        <v>16</v>
      </c>
      <c r="D411">
        <v>227.32</v>
      </c>
      <c r="E411" s="1">
        <v>3637.13</v>
      </c>
      <c r="F411" s="1">
        <v>3552.58</v>
      </c>
      <c r="G411">
        <v>2.3400000000000001E-2</v>
      </c>
      <c r="H411">
        <v>1.5E-3</v>
      </c>
      <c r="I411">
        <v>2.4199999999999999E-2</v>
      </c>
      <c r="J411">
        <v>2.8999999999999998E-3</v>
      </c>
      <c r="K411">
        <v>2.2599999999999999E-2</v>
      </c>
      <c r="L411">
        <v>0.91590000000000005</v>
      </c>
      <c r="M411">
        <v>9.4999999999999998E-3</v>
      </c>
      <c r="N411">
        <v>0.13589999999999999</v>
      </c>
      <c r="O411">
        <v>3.5000000000000001E-3</v>
      </c>
      <c r="P411">
        <v>0.13089999999999999</v>
      </c>
      <c r="Q411" s="1">
        <v>73867.63</v>
      </c>
      <c r="R411">
        <v>0.2944</v>
      </c>
      <c r="S411">
        <v>0.1169</v>
      </c>
      <c r="T411">
        <v>0.5887</v>
      </c>
      <c r="U411">
        <v>19.850000000000001</v>
      </c>
      <c r="V411" s="1">
        <v>91427.15</v>
      </c>
      <c r="W411">
        <v>179.07</v>
      </c>
      <c r="X411" s="1">
        <v>157681.62</v>
      </c>
      <c r="Y411">
        <v>0.80289999999999995</v>
      </c>
      <c r="Z411">
        <v>0.16830000000000001</v>
      </c>
      <c r="AA411">
        <v>2.8799999999999999E-2</v>
      </c>
      <c r="AB411">
        <v>0.1971</v>
      </c>
      <c r="AC411">
        <v>157.68</v>
      </c>
      <c r="AD411" s="1">
        <v>7643.88</v>
      </c>
      <c r="AE411">
        <v>848.86</v>
      </c>
      <c r="AF411" s="1">
        <v>152804.84</v>
      </c>
      <c r="AG411">
        <v>328</v>
      </c>
      <c r="AH411" s="1">
        <v>43481</v>
      </c>
      <c r="AI411" s="1">
        <v>69693</v>
      </c>
      <c r="AJ411">
        <v>97</v>
      </c>
      <c r="AK411">
        <v>46.43</v>
      </c>
      <c r="AL411">
        <v>49.9</v>
      </c>
      <c r="AM411">
        <v>5</v>
      </c>
      <c r="AN411">
        <v>0</v>
      </c>
      <c r="AO411">
        <v>0.8821</v>
      </c>
      <c r="AP411" s="1">
        <v>1641.61</v>
      </c>
      <c r="AQ411" s="1">
        <v>2100.8000000000002</v>
      </c>
      <c r="AR411" s="1">
        <v>8213.1200000000008</v>
      </c>
      <c r="AS411">
        <v>395.37</v>
      </c>
      <c r="AT411">
        <v>430.72</v>
      </c>
      <c r="AU411" s="1">
        <v>12781.63</v>
      </c>
      <c r="AV411" s="1">
        <v>5018.01</v>
      </c>
      <c r="AW411">
        <v>0.39539999999999997</v>
      </c>
      <c r="AX411" s="1">
        <v>6556.58</v>
      </c>
      <c r="AY411">
        <v>0.51670000000000005</v>
      </c>
      <c r="AZ411">
        <v>735.53</v>
      </c>
      <c r="BA411">
        <v>5.8000000000000003E-2</v>
      </c>
      <c r="BB411">
        <v>380.03</v>
      </c>
      <c r="BC411">
        <v>2.9899999999999999E-2</v>
      </c>
      <c r="BD411" s="1">
        <v>12690.14</v>
      </c>
      <c r="BE411" s="1">
        <v>3766.05</v>
      </c>
      <c r="BF411">
        <v>0.65539999999999998</v>
      </c>
      <c r="BG411">
        <v>0.5827</v>
      </c>
      <c r="BH411">
        <v>0.23300000000000001</v>
      </c>
      <c r="BI411">
        <v>0.1321</v>
      </c>
      <c r="BJ411">
        <v>3.8199999999999998E-2</v>
      </c>
      <c r="BK411">
        <v>1.4E-2</v>
      </c>
    </row>
    <row r="412" spans="1:63" x14ac:dyDescent="0.25">
      <c r="A412" t="s">
        <v>413</v>
      </c>
      <c r="B412">
        <v>49478</v>
      </c>
      <c r="C412">
        <v>40</v>
      </c>
      <c r="D412">
        <v>44.38</v>
      </c>
      <c r="E412" s="1">
        <v>1775.05</v>
      </c>
      <c r="F412" s="1">
        <v>2022.36</v>
      </c>
      <c r="G412">
        <v>2.7199999999999998E-2</v>
      </c>
      <c r="H412">
        <v>1.2999999999999999E-3</v>
      </c>
      <c r="I412">
        <v>4.5900000000000003E-2</v>
      </c>
      <c r="J412">
        <v>1E-3</v>
      </c>
      <c r="K412">
        <v>3.3399999999999999E-2</v>
      </c>
      <c r="L412">
        <v>0.82840000000000003</v>
      </c>
      <c r="M412">
        <v>6.2799999999999995E-2</v>
      </c>
      <c r="N412">
        <v>0.30370000000000003</v>
      </c>
      <c r="O412">
        <v>6.1999999999999998E-3</v>
      </c>
      <c r="P412">
        <v>0.1023</v>
      </c>
      <c r="Q412" s="1">
        <v>60310.42</v>
      </c>
      <c r="R412">
        <v>0.1376</v>
      </c>
      <c r="S412">
        <v>0.23849999999999999</v>
      </c>
      <c r="T412">
        <v>0.62390000000000001</v>
      </c>
      <c r="U412">
        <v>14.75</v>
      </c>
      <c r="V412" s="1">
        <v>77637.759999999995</v>
      </c>
      <c r="W412">
        <v>115.68</v>
      </c>
      <c r="X412" s="1">
        <v>158324.35</v>
      </c>
      <c r="Y412">
        <v>0.70689999999999997</v>
      </c>
      <c r="Z412">
        <v>0.25359999999999999</v>
      </c>
      <c r="AA412">
        <v>3.95E-2</v>
      </c>
      <c r="AB412">
        <v>0.29310000000000003</v>
      </c>
      <c r="AC412">
        <v>158.32</v>
      </c>
      <c r="AD412" s="1">
        <v>6016.49</v>
      </c>
      <c r="AE412">
        <v>688.12</v>
      </c>
      <c r="AF412" s="1">
        <v>139553.14000000001</v>
      </c>
      <c r="AG412">
        <v>260</v>
      </c>
      <c r="AH412" s="1">
        <v>35081</v>
      </c>
      <c r="AI412" s="1">
        <v>67318</v>
      </c>
      <c r="AJ412">
        <v>49.3</v>
      </c>
      <c r="AK412">
        <v>35.700000000000003</v>
      </c>
      <c r="AL412">
        <v>42.66</v>
      </c>
      <c r="AM412">
        <v>5.4</v>
      </c>
      <c r="AN412">
        <v>0</v>
      </c>
      <c r="AO412">
        <v>0.82479999999999998</v>
      </c>
      <c r="AP412" s="1">
        <v>1079.28</v>
      </c>
      <c r="AQ412" s="1">
        <v>1611.94</v>
      </c>
      <c r="AR412" s="1">
        <v>4934.1400000000003</v>
      </c>
      <c r="AS412">
        <v>580.14</v>
      </c>
      <c r="AT412">
        <v>456.19</v>
      </c>
      <c r="AU412" s="1">
        <v>8661.69</v>
      </c>
      <c r="AV412" s="1">
        <v>2644.09</v>
      </c>
      <c r="AW412">
        <v>0.28060000000000002</v>
      </c>
      <c r="AX412" s="1">
        <v>4177.16</v>
      </c>
      <c r="AY412">
        <v>0.44319999999999998</v>
      </c>
      <c r="AZ412" s="1">
        <v>2056.6799999999998</v>
      </c>
      <c r="BA412">
        <v>0.21820000000000001</v>
      </c>
      <c r="BB412">
        <v>546.4</v>
      </c>
      <c r="BC412">
        <v>5.8000000000000003E-2</v>
      </c>
      <c r="BD412" s="1">
        <v>9424.33</v>
      </c>
      <c r="BE412" s="1">
        <v>2821.71</v>
      </c>
      <c r="BF412">
        <v>0.56820000000000004</v>
      </c>
      <c r="BG412">
        <v>0.55889999999999995</v>
      </c>
      <c r="BH412">
        <v>0.2248</v>
      </c>
      <c r="BI412">
        <v>0.1701</v>
      </c>
      <c r="BJ412">
        <v>0.03</v>
      </c>
      <c r="BK412">
        <v>1.6299999999999999E-2</v>
      </c>
    </row>
    <row r="413" spans="1:63" x14ac:dyDescent="0.25">
      <c r="A413" t="s">
        <v>414</v>
      </c>
      <c r="B413">
        <v>46581</v>
      </c>
      <c r="C413">
        <v>25</v>
      </c>
      <c r="D413">
        <v>80.11</v>
      </c>
      <c r="E413" s="1">
        <v>2002.69</v>
      </c>
      <c r="F413" s="1">
        <v>1994.93</v>
      </c>
      <c r="G413">
        <v>7.51E-2</v>
      </c>
      <c r="H413">
        <v>0</v>
      </c>
      <c r="I413">
        <v>0.16309999999999999</v>
      </c>
      <c r="J413">
        <v>0</v>
      </c>
      <c r="K413">
        <v>2.4E-2</v>
      </c>
      <c r="L413">
        <v>0.67689999999999995</v>
      </c>
      <c r="M413">
        <v>6.0900000000000003E-2</v>
      </c>
      <c r="N413">
        <v>0.1124</v>
      </c>
      <c r="O413">
        <v>1.8100000000000002E-2</v>
      </c>
      <c r="P413">
        <v>0.13719999999999999</v>
      </c>
      <c r="Q413" s="1">
        <v>88583.3</v>
      </c>
      <c r="R413">
        <v>0.11310000000000001</v>
      </c>
      <c r="S413">
        <v>0.13100000000000001</v>
      </c>
      <c r="T413">
        <v>0.75600000000000001</v>
      </c>
      <c r="U413">
        <v>23</v>
      </c>
      <c r="V413" s="1">
        <v>102444.83</v>
      </c>
      <c r="W413">
        <v>87.07</v>
      </c>
      <c r="X413" s="1">
        <v>561091.51</v>
      </c>
      <c r="Y413">
        <v>0.84440000000000004</v>
      </c>
      <c r="Z413">
        <v>0.1414</v>
      </c>
      <c r="AA413">
        <v>1.4200000000000001E-2</v>
      </c>
      <c r="AB413">
        <v>0.15559999999999999</v>
      </c>
      <c r="AC413">
        <v>561.09</v>
      </c>
      <c r="AD413" s="1">
        <v>23554.75</v>
      </c>
      <c r="AE413" s="1">
        <v>2645.36</v>
      </c>
      <c r="AF413" s="1">
        <v>554921.67000000004</v>
      </c>
      <c r="AG413">
        <v>606</v>
      </c>
      <c r="AH413" s="1">
        <v>74261</v>
      </c>
      <c r="AI413" s="1">
        <v>293562</v>
      </c>
      <c r="AJ413">
        <v>86.75</v>
      </c>
      <c r="AK413">
        <v>40.340000000000003</v>
      </c>
      <c r="AL413">
        <v>47.28</v>
      </c>
      <c r="AM413">
        <v>5.2</v>
      </c>
      <c r="AN413">
        <v>0</v>
      </c>
      <c r="AO413">
        <v>0.40029999999999999</v>
      </c>
      <c r="AP413" s="1">
        <v>3664.19</v>
      </c>
      <c r="AQ413" s="1">
        <v>4421.2</v>
      </c>
      <c r="AR413" s="1">
        <v>13843.88</v>
      </c>
      <c r="AS413" s="1">
        <v>1820.74</v>
      </c>
      <c r="AT413">
        <v>760.91</v>
      </c>
      <c r="AU413" s="1">
        <v>24510.880000000001</v>
      </c>
      <c r="AV413" s="1">
        <v>3515.84</v>
      </c>
      <c r="AW413">
        <v>0.14460000000000001</v>
      </c>
      <c r="AX413" s="1">
        <v>19300.45</v>
      </c>
      <c r="AY413">
        <v>0.79379999999999995</v>
      </c>
      <c r="AZ413" s="1">
        <v>1101.04</v>
      </c>
      <c r="BA413">
        <v>4.53E-2</v>
      </c>
      <c r="BB413">
        <v>397.3</v>
      </c>
      <c r="BC413">
        <v>1.6299999999999999E-2</v>
      </c>
      <c r="BD413" s="1">
        <v>24314.63</v>
      </c>
      <c r="BE413">
        <v>505.71</v>
      </c>
      <c r="BF413">
        <v>1.5100000000000001E-2</v>
      </c>
      <c r="BG413">
        <v>0.60750000000000004</v>
      </c>
      <c r="BH413">
        <v>0.23669999999999999</v>
      </c>
      <c r="BI413">
        <v>0.107</v>
      </c>
      <c r="BJ413">
        <v>2.4500000000000001E-2</v>
      </c>
      <c r="BK413">
        <v>2.4400000000000002E-2</v>
      </c>
    </row>
    <row r="414" spans="1:63" x14ac:dyDescent="0.25">
      <c r="A414" t="s">
        <v>415</v>
      </c>
      <c r="B414">
        <v>44602</v>
      </c>
      <c r="C414">
        <v>61</v>
      </c>
      <c r="D414">
        <v>56.7</v>
      </c>
      <c r="E414" s="1">
        <v>3458.66</v>
      </c>
      <c r="F414" s="1">
        <v>3542.12</v>
      </c>
      <c r="G414">
        <v>1.12E-2</v>
      </c>
      <c r="H414">
        <v>2.9999999999999997E-4</v>
      </c>
      <c r="I414">
        <v>2.18E-2</v>
      </c>
      <c r="J414">
        <v>8.0000000000000004E-4</v>
      </c>
      <c r="K414">
        <v>0.1462</v>
      </c>
      <c r="L414">
        <v>0.79510000000000003</v>
      </c>
      <c r="M414">
        <v>2.46E-2</v>
      </c>
      <c r="N414">
        <v>0.4587</v>
      </c>
      <c r="O414">
        <v>3.8E-3</v>
      </c>
      <c r="P414">
        <v>0.14099999999999999</v>
      </c>
      <c r="Q414" s="1">
        <v>66743.78</v>
      </c>
      <c r="R414">
        <v>0.1651</v>
      </c>
      <c r="S414">
        <v>0.3962</v>
      </c>
      <c r="T414">
        <v>0.43869999999999998</v>
      </c>
      <c r="U414">
        <v>26.25</v>
      </c>
      <c r="V414" s="1">
        <v>95477.68</v>
      </c>
      <c r="W414">
        <v>131.66</v>
      </c>
      <c r="X414" s="1">
        <v>162272.63</v>
      </c>
      <c r="Y414">
        <v>0.68889999999999996</v>
      </c>
      <c r="Z414">
        <v>0.2215</v>
      </c>
      <c r="AA414">
        <v>8.9599999999999999E-2</v>
      </c>
      <c r="AB414">
        <v>0.31109999999999999</v>
      </c>
      <c r="AC414">
        <v>162.27000000000001</v>
      </c>
      <c r="AD414" s="1">
        <v>7105.83</v>
      </c>
      <c r="AE414">
        <v>759.13</v>
      </c>
      <c r="AF414" s="1">
        <v>148418.75</v>
      </c>
      <c r="AG414">
        <v>302</v>
      </c>
      <c r="AH414" s="1">
        <v>37037</v>
      </c>
      <c r="AI414" s="1">
        <v>57172</v>
      </c>
      <c r="AJ414">
        <v>62.95</v>
      </c>
      <c r="AK414">
        <v>38.049999999999997</v>
      </c>
      <c r="AL414">
        <v>53.89</v>
      </c>
      <c r="AM414">
        <v>6</v>
      </c>
      <c r="AN414">
        <v>0</v>
      </c>
      <c r="AO414">
        <v>0.9</v>
      </c>
      <c r="AP414" s="1">
        <v>1702.99</v>
      </c>
      <c r="AQ414" s="1">
        <v>2206.6</v>
      </c>
      <c r="AR414" s="1">
        <v>7176.77</v>
      </c>
      <c r="AS414">
        <v>694.61</v>
      </c>
      <c r="AT414">
        <v>678.25</v>
      </c>
      <c r="AU414" s="1">
        <v>12459.21</v>
      </c>
      <c r="AV414" s="1">
        <v>5324.33</v>
      </c>
      <c r="AW414">
        <v>0.38590000000000002</v>
      </c>
      <c r="AX414" s="1">
        <v>6249.62</v>
      </c>
      <c r="AY414">
        <v>0.45300000000000001</v>
      </c>
      <c r="AZ414" s="1">
        <v>1549.91</v>
      </c>
      <c r="BA414">
        <v>0.1123</v>
      </c>
      <c r="BB414">
        <v>671.89</v>
      </c>
      <c r="BC414">
        <v>4.87E-2</v>
      </c>
      <c r="BD414" s="1">
        <v>13795.75</v>
      </c>
      <c r="BE414" s="1">
        <v>3768.01</v>
      </c>
      <c r="BF414">
        <v>0.96679999999999999</v>
      </c>
      <c r="BG414">
        <v>0.58240000000000003</v>
      </c>
      <c r="BH414">
        <v>0.24049999999999999</v>
      </c>
      <c r="BI414">
        <v>0.12970000000000001</v>
      </c>
      <c r="BJ414">
        <v>3.7499999999999999E-2</v>
      </c>
      <c r="BK414">
        <v>9.7999999999999997E-3</v>
      </c>
    </row>
    <row r="415" spans="1:63" x14ac:dyDescent="0.25">
      <c r="A415" t="s">
        <v>416</v>
      </c>
      <c r="B415">
        <v>44610</v>
      </c>
      <c r="C415">
        <v>25</v>
      </c>
      <c r="D415">
        <v>68.44</v>
      </c>
      <c r="E415" s="1">
        <v>1710.98</v>
      </c>
      <c r="F415" s="1">
        <v>1564.01</v>
      </c>
      <c r="G415">
        <v>1.4800000000000001E-2</v>
      </c>
      <c r="H415">
        <v>0</v>
      </c>
      <c r="I415">
        <v>3.9899999999999998E-2</v>
      </c>
      <c r="J415">
        <v>0</v>
      </c>
      <c r="K415">
        <v>0.1293</v>
      </c>
      <c r="L415">
        <v>0.72650000000000003</v>
      </c>
      <c r="M415">
        <v>8.9499999999999996E-2</v>
      </c>
      <c r="N415">
        <v>0.50490000000000002</v>
      </c>
      <c r="O415">
        <v>5.0700000000000002E-2</v>
      </c>
      <c r="P415">
        <v>0.1221</v>
      </c>
      <c r="Q415" s="1">
        <v>55129.52</v>
      </c>
      <c r="R415">
        <v>0.23680000000000001</v>
      </c>
      <c r="S415">
        <v>0.1842</v>
      </c>
      <c r="T415">
        <v>0.57889999999999997</v>
      </c>
      <c r="U415">
        <v>7.5</v>
      </c>
      <c r="V415" s="1">
        <v>77673.070000000007</v>
      </c>
      <c r="W415">
        <v>216.56</v>
      </c>
      <c r="X415" s="1">
        <v>145264.75</v>
      </c>
      <c r="Y415">
        <v>0.64100000000000001</v>
      </c>
      <c r="Z415">
        <v>0.35010000000000002</v>
      </c>
      <c r="AA415">
        <v>8.8999999999999999E-3</v>
      </c>
      <c r="AB415">
        <v>0.35899999999999999</v>
      </c>
      <c r="AC415">
        <v>145.26</v>
      </c>
      <c r="AD415" s="1">
        <v>5638.47</v>
      </c>
      <c r="AE415">
        <v>570.9</v>
      </c>
      <c r="AF415" s="1">
        <v>145846.81</v>
      </c>
      <c r="AG415">
        <v>283</v>
      </c>
      <c r="AH415" s="1">
        <v>33542</v>
      </c>
      <c r="AI415" s="1">
        <v>52441</v>
      </c>
      <c r="AJ415">
        <v>56.2</v>
      </c>
      <c r="AK415">
        <v>33.520000000000003</v>
      </c>
      <c r="AL415">
        <v>48.07</v>
      </c>
      <c r="AM415">
        <v>4.8</v>
      </c>
      <c r="AN415">
        <v>0</v>
      </c>
      <c r="AO415">
        <v>0.89149999999999996</v>
      </c>
      <c r="AP415" s="1">
        <v>1440.16</v>
      </c>
      <c r="AQ415" s="1">
        <v>1980.84</v>
      </c>
      <c r="AR415" s="1">
        <v>6597.38</v>
      </c>
      <c r="AS415">
        <v>611.14</v>
      </c>
      <c r="AT415">
        <v>365.14</v>
      </c>
      <c r="AU415" s="1">
        <v>10994.66</v>
      </c>
      <c r="AV415" s="1">
        <v>5129.16</v>
      </c>
      <c r="AW415">
        <v>0.41049999999999998</v>
      </c>
      <c r="AX415" s="1">
        <v>5339.56</v>
      </c>
      <c r="AY415">
        <v>0.4274</v>
      </c>
      <c r="AZ415" s="1">
        <v>1120.23</v>
      </c>
      <c r="BA415">
        <v>8.9700000000000002E-2</v>
      </c>
      <c r="BB415">
        <v>904.67</v>
      </c>
      <c r="BC415">
        <v>7.2400000000000006E-2</v>
      </c>
      <c r="BD415" s="1">
        <v>12493.62</v>
      </c>
      <c r="BE415" s="1">
        <v>3881.44</v>
      </c>
      <c r="BF415">
        <v>1.1763999999999999</v>
      </c>
      <c r="BG415">
        <v>0.52990000000000004</v>
      </c>
      <c r="BH415">
        <v>0.22470000000000001</v>
      </c>
      <c r="BI415">
        <v>0.1996</v>
      </c>
      <c r="BJ415">
        <v>3.5299999999999998E-2</v>
      </c>
      <c r="BK415">
        <v>1.0500000000000001E-2</v>
      </c>
    </row>
    <row r="416" spans="1:63" x14ac:dyDescent="0.25">
      <c r="A416" t="s">
        <v>417</v>
      </c>
      <c r="B416">
        <v>49916</v>
      </c>
      <c r="C416">
        <v>35</v>
      </c>
      <c r="D416">
        <v>23.52</v>
      </c>
      <c r="E416">
        <v>823.27</v>
      </c>
      <c r="F416">
        <v>843.16</v>
      </c>
      <c r="G416">
        <v>0</v>
      </c>
      <c r="H416">
        <v>0</v>
      </c>
      <c r="I416">
        <v>1.54E-2</v>
      </c>
      <c r="J416">
        <v>4.7000000000000002E-3</v>
      </c>
      <c r="K416">
        <v>1.1900000000000001E-2</v>
      </c>
      <c r="L416">
        <v>0.93520000000000003</v>
      </c>
      <c r="M416">
        <v>3.2800000000000003E-2</v>
      </c>
      <c r="N416">
        <v>0.46360000000000001</v>
      </c>
      <c r="O416">
        <v>7.1000000000000004E-3</v>
      </c>
      <c r="P416">
        <v>0.15870000000000001</v>
      </c>
      <c r="Q416" s="1">
        <v>50898.44</v>
      </c>
      <c r="R416">
        <v>0.27629999999999999</v>
      </c>
      <c r="S416">
        <v>0.28949999999999998</v>
      </c>
      <c r="T416">
        <v>0.43419999999999997</v>
      </c>
      <c r="U416">
        <v>5.66</v>
      </c>
      <c r="V416" s="1">
        <v>74562.37</v>
      </c>
      <c r="W416">
        <v>145.29</v>
      </c>
      <c r="X416" s="1">
        <v>135457.54</v>
      </c>
      <c r="Y416">
        <v>0.85370000000000001</v>
      </c>
      <c r="Z416">
        <v>9.0700000000000003E-2</v>
      </c>
      <c r="AA416">
        <v>5.5599999999999997E-2</v>
      </c>
      <c r="AB416">
        <v>0.14630000000000001</v>
      </c>
      <c r="AC416">
        <v>135.46</v>
      </c>
      <c r="AD416" s="1">
        <v>3427.24</v>
      </c>
      <c r="AE416">
        <v>526.25</v>
      </c>
      <c r="AF416" s="1">
        <v>114110.82</v>
      </c>
      <c r="AG416">
        <v>148</v>
      </c>
      <c r="AH416" s="1">
        <v>33807</v>
      </c>
      <c r="AI416" s="1">
        <v>49246</v>
      </c>
      <c r="AJ416">
        <v>57.19</v>
      </c>
      <c r="AK416">
        <v>22.64</v>
      </c>
      <c r="AL416">
        <v>30.77</v>
      </c>
      <c r="AM416">
        <v>5.0999999999999996</v>
      </c>
      <c r="AN416">
        <v>0</v>
      </c>
      <c r="AO416">
        <v>0.70489999999999997</v>
      </c>
      <c r="AP416" s="1">
        <v>1481.65</v>
      </c>
      <c r="AQ416" s="1">
        <v>2049.3000000000002</v>
      </c>
      <c r="AR416" s="1">
        <v>6061.87</v>
      </c>
      <c r="AS416">
        <v>527.03</v>
      </c>
      <c r="AT416">
        <v>203.86</v>
      </c>
      <c r="AU416" s="1">
        <v>10323.709999999999</v>
      </c>
      <c r="AV416" s="1">
        <v>7504.58</v>
      </c>
      <c r="AW416">
        <v>0.60050000000000003</v>
      </c>
      <c r="AX416" s="1">
        <v>2990.41</v>
      </c>
      <c r="AY416">
        <v>0.23930000000000001</v>
      </c>
      <c r="AZ416" s="1">
        <v>1366.13</v>
      </c>
      <c r="BA416">
        <v>0.10929999999999999</v>
      </c>
      <c r="BB416">
        <v>636.11</v>
      </c>
      <c r="BC416">
        <v>5.0900000000000001E-2</v>
      </c>
      <c r="BD416" s="1">
        <v>12497.23</v>
      </c>
      <c r="BE416" s="1">
        <v>6652.24</v>
      </c>
      <c r="BF416">
        <v>2.2555000000000001</v>
      </c>
      <c r="BG416">
        <v>0.47320000000000001</v>
      </c>
      <c r="BH416">
        <v>0.26490000000000002</v>
      </c>
      <c r="BI416">
        <v>0.22170000000000001</v>
      </c>
      <c r="BJ416">
        <v>2.7E-2</v>
      </c>
      <c r="BK416">
        <v>1.32E-2</v>
      </c>
    </row>
    <row r="417" spans="1:63" x14ac:dyDescent="0.25">
      <c r="A417" t="s">
        <v>418</v>
      </c>
      <c r="B417">
        <v>50724</v>
      </c>
      <c r="C417">
        <v>102</v>
      </c>
      <c r="D417">
        <v>14.87</v>
      </c>
      <c r="E417" s="1">
        <v>1516.53</v>
      </c>
      <c r="F417" s="1">
        <v>1526.14</v>
      </c>
      <c r="G417">
        <v>3.8999999999999998E-3</v>
      </c>
      <c r="H417">
        <v>1.2999999999999999E-3</v>
      </c>
      <c r="I417">
        <v>8.3999999999999995E-3</v>
      </c>
      <c r="J417">
        <v>8.0000000000000004E-4</v>
      </c>
      <c r="K417">
        <v>7.0000000000000007E-2</v>
      </c>
      <c r="L417">
        <v>0.91</v>
      </c>
      <c r="M417">
        <v>5.7000000000000002E-3</v>
      </c>
      <c r="N417">
        <v>0.2306</v>
      </c>
      <c r="O417">
        <v>3.3E-3</v>
      </c>
      <c r="P417">
        <v>0.13439999999999999</v>
      </c>
      <c r="Q417" s="1">
        <v>63815.28</v>
      </c>
      <c r="R417">
        <v>0.1235</v>
      </c>
      <c r="S417">
        <v>0.24690000000000001</v>
      </c>
      <c r="T417">
        <v>0.62960000000000005</v>
      </c>
      <c r="U417">
        <v>7</v>
      </c>
      <c r="V417" s="1">
        <v>86244.86</v>
      </c>
      <c r="W417">
        <v>201.06</v>
      </c>
      <c r="X417" s="1">
        <v>173083.17</v>
      </c>
      <c r="Y417">
        <v>0.90720000000000001</v>
      </c>
      <c r="Z417">
        <v>5.21E-2</v>
      </c>
      <c r="AA417">
        <v>4.07E-2</v>
      </c>
      <c r="AB417">
        <v>9.2799999999999994E-2</v>
      </c>
      <c r="AC417">
        <v>173.08</v>
      </c>
      <c r="AD417" s="1">
        <v>3994.87</v>
      </c>
      <c r="AE417">
        <v>531.89</v>
      </c>
      <c r="AF417" s="1">
        <v>185222.08</v>
      </c>
      <c r="AG417">
        <v>448</v>
      </c>
      <c r="AH417" s="1">
        <v>41303</v>
      </c>
      <c r="AI417" s="1">
        <v>65601</v>
      </c>
      <c r="AJ417">
        <v>43.4</v>
      </c>
      <c r="AK417">
        <v>22.11</v>
      </c>
      <c r="AL417">
        <v>24.19</v>
      </c>
      <c r="AM417">
        <v>4.2</v>
      </c>
      <c r="AN417" s="1">
        <v>1932.4</v>
      </c>
      <c r="AO417">
        <v>1.0693999999999999</v>
      </c>
      <c r="AP417" s="1">
        <v>1275.17</v>
      </c>
      <c r="AQ417" s="1">
        <v>1855.23</v>
      </c>
      <c r="AR417" s="1">
        <v>6557.12</v>
      </c>
      <c r="AS417">
        <v>416.94</v>
      </c>
      <c r="AT417">
        <v>275.32</v>
      </c>
      <c r="AU417" s="1">
        <v>10379.790000000001</v>
      </c>
      <c r="AV417" s="1">
        <v>4324.7700000000004</v>
      </c>
      <c r="AW417">
        <v>0.3896</v>
      </c>
      <c r="AX417" s="1">
        <v>5107.08</v>
      </c>
      <c r="AY417">
        <v>0.46010000000000001</v>
      </c>
      <c r="AZ417" s="1">
        <v>1260.96</v>
      </c>
      <c r="BA417">
        <v>0.11360000000000001</v>
      </c>
      <c r="BB417">
        <v>406.32</v>
      </c>
      <c r="BC417">
        <v>3.6600000000000001E-2</v>
      </c>
      <c r="BD417" s="1">
        <v>11099.12</v>
      </c>
      <c r="BE417" s="1">
        <v>3715.88</v>
      </c>
      <c r="BF417">
        <v>0.79720000000000002</v>
      </c>
      <c r="BG417">
        <v>0.58799999999999997</v>
      </c>
      <c r="BH417">
        <v>0.21940000000000001</v>
      </c>
      <c r="BI417">
        <v>0.14530000000000001</v>
      </c>
      <c r="BJ417">
        <v>3.6299999999999999E-2</v>
      </c>
      <c r="BK417">
        <v>1.11E-2</v>
      </c>
    </row>
    <row r="418" spans="1:63" x14ac:dyDescent="0.25">
      <c r="A418" t="s">
        <v>419</v>
      </c>
      <c r="B418">
        <v>48215</v>
      </c>
      <c r="C418">
        <v>2</v>
      </c>
      <c r="D418">
        <v>496.56</v>
      </c>
      <c r="E418">
        <v>993.11</v>
      </c>
      <c r="F418">
        <v>981.49</v>
      </c>
      <c r="G418">
        <v>0.12039999999999999</v>
      </c>
      <c r="H418">
        <v>0</v>
      </c>
      <c r="I418">
        <v>1.12E-2</v>
      </c>
      <c r="J418">
        <v>1E-3</v>
      </c>
      <c r="K418">
        <v>4.24E-2</v>
      </c>
      <c r="L418">
        <v>0.74929999999999997</v>
      </c>
      <c r="M418">
        <v>7.5700000000000003E-2</v>
      </c>
      <c r="N418">
        <v>2E-3</v>
      </c>
      <c r="O418">
        <v>1.0200000000000001E-2</v>
      </c>
      <c r="P418">
        <v>6.9900000000000004E-2</v>
      </c>
      <c r="Q418" s="1">
        <v>76489.649999999994</v>
      </c>
      <c r="R418">
        <v>8.2400000000000001E-2</v>
      </c>
      <c r="S418">
        <v>0.15290000000000001</v>
      </c>
      <c r="T418">
        <v>0.76470000000000005</v>
      </c>
      <c r="U418">
        <v>12.4</v>
      </c>
      <c r="V418" s="1">
        <v>93696.9</v>
      </c>
      <c r="W418">
        <v>80.09</v>
      </c>
      <c r="X418" s="1">
        <v>162860.94</v>
      </c>
      <c r="Y418">
        <v>0.96909999999999996</v>
      </c>
      <c r="Z418">
        <v>1.7399999999999999E-2</v>
      </c>
      <c r="AA418">
        <v>1.35E-2</v>
      </c>
      <c r="AB418">
        <v>3.09E-2</v>
      </c>
      <c r="AC418">
        <v>162.86000000000001</v>
      </c>
      <c r="AD418" s="1">
        <v>12380.16</v>
      </c>
      <c r="AE418" s="1">
        <v>1550.37</v>
      </c>
      <c r="AF418" s="1">
        <v>186344.43</v>
      </c>
      <c r="AG418">
        <v>452</v>
      </c>
      <c r="AH418" s="1">
        <v>65427</v>
      </c>
      <c r="AI418" s="1">
        <v>186007</v>
      </c>
      <c r="AJ418">
        <v>135.05000000000001</v>
      </c>
      <c r="AK418">
        <v>74.599999999999994</v>
      </c>
      <c r="AL418">
        <v>108.8</v>
      </c>
      <c r="AM418">
        <v>3.9</v>
      </c>
      <c r="AN418">
        <v>0</v>
      </c>
      <c r="AO418">
        <v>0.67290000000000005</v>
      </c>
      <c r="AP418" s="1">
        <v>2588.0700000000002</v>
      </c>
      <c r="AQ418" s="1">
        <v>1315.91</v>
      </c>
      <c r="AR418" s="1">
        <v>9923.39</v>
      </c>
      <c r="AS418" s="1">
        <v>1037.8699999999999</v>
      </c>
      <c r="AT418">
        <v>496.92</v>
      </c>
      <c r="AU418" s="1">
        <v>15362.13</v>
      </c>
      <c r="AV418" s="1">
        <v>4196.6000000000004</v>
      </c>
      <c r="AW418">
        <v>0.26400000000000001</v>
      </c>
      <c r="AX418" s="1">
        <v>10399.83</v>
      </c>
      <c r="AY418">
        <v>0.6542</v>
      </c>
      <c r="AZ418">
        <v>890.32</v>
      </c>
      <c r="BA418">
        <v>5.6000000000000001E-2</v>
      </c>
      <c r="BB418">
        <v>410.22</v>
      </c>
      <c r="BC418">
        <v>2.58E-2</v>
      </c>
      <c r="BD418" s="1">
        <v>15896.96</v>
      </c>
      <c r="BE418" s="1">
        <v>2516.2199999999998</v>
      </c>
      <c r="BF418">
        <v>0.18740000000000001</v>
      </c>
      <c r="BG418">
        <v>0.58079999999999998</v>
      </c>
      <c r="BH418">
        <v>0.22059999999999999</v>
      </c>
      <c r="BI418">
        <v>0.14760000000000001</v>
      </c>
      <c r="BJ418">
        <v>3.8300000000000001E-2</v>
      </c>
      <c r="BK418">
        <v>1.2699999999999999E-2</v>
      </c>
    </row>
    <row r="419" spans="1:63" x14ac:dyDescent="0.25">
      <c r="A419" t="s">
        <v>420</v>
      </c>
      <c r="B419">
        <v>49379</v>
      </c>
      <c r="C419">
        <v>61</v>
      </c>
      <c r="D419">
        <v>24.72</v>
      </c>
      <c r="E419" s="1">
        <v>1507.79</v>
      </c>
      <c r="F419" s="1">
        <v>1489.19</v>
      </c>
      <c r="G419">
        <v>1.2999999999999999E-3</v>
      </c>
      <c r="H419">
        <v>0</v>
      </c>
      <c r="I419">
        <v>4.7000000000000002E-3</v>
      </c>
      <c r="J419">
        <v>0</v>
      </c>
      <c r="K419">
        <v>0.13320000000000001</v>
      </c>
      <c r="L419">
        <v>0.85</v>
      </c>
      <c r="M419">
        <v>1.0699999999999999E-2</v>
      </c>
      <c r="N419">
        <v>0.1855</v>
      </c>
      <c r="O419">
        <v>3.5000000000000001E-3</v>
      </c>
      <c r="P419">
        <v>0.14810000000000001</v>
      </c>
      <c r="Q419" s="1">
        <v>57975.29</v>
      </c>
      <c r="R419">
        <v>0.14910000000000001</v>
      </c>
      <c r="S419">
        <v>0.1404</v>
      </c>
      <c r="T419">
        <v>0.71050000000000002</v>
      </c>
      <c r="U419">
        <v>8</v>
      </c>
      <c r="V419" s="1">
        <v>73339.88</v>
      </c>
      <c r="W419">
        <v>188.27</v>
      </c>
      <c r="X419" s="1">
        <v>151165</v>
      </c>
      <c r="Y419">
        <v>0.8367</v>
      </c>
      <c r="Z419">
        <v>0.11899999999999999</v>
      </c>
      <c r="AA419">
        <v>4.4299999999999999E-2</v>
      </c>
      <c r="AB419">
        <v>0.1633</v>
      </c>
      <c r="AC419">
        <v>151.16999999999999</v>
      </c>
      <c r="AD419" s="1">
        <v>3325.63</v>
      </c>
      <c r="AE419">
        <v>479.36</v>
      </c>
      <c r="AF419" s="1">
        <v>147626.01</v>
      </c>
      <c r="AG419">
        <v>298</v>
      </c>
      <c r="AH419" s="1">
        <v>37881</v>
      </c>
      <c r="AI419" s="1">
        <v>67105</v>
      </c>
      <c r="AJ419">
        <v>22</v>
      </c>
      <c r="AK419">
        <v>22</v>
      </c>
      <c r="AL419">
        <v>22</v>
      </c>
      <c r="AM419">
        <v>4</v>
      </c>
      <c r="AN419" s="1">
        <v>1082.0899999999999</v>
      </c>
      <c r="AO419">
        <v>0.79420000000000002</v>
      </c>
      <c r="AP419" s="1">
        <v>1280.51</v>
      </c>
      <c r="AQ419" s="1">
        <v>1958.92</v>
      </c>
      <c r="AR419" s="1">
        <v>6334.86</v>
      </c>
      <c r="AS419">
        <v>352.5</v>
      </c>
      <c r="AT419">
        <v>291.17</v>
      </c>
      <c r="AU419" s="1">
        <v>10217.98</v>
      </c>
      <c r="AV419" s="1">
        <v>4861.4399999999996</v>
      </c>
      <c r="AW419">
        <v>0.45300000000000001</v>
      </c>
      <c r="AX419" s="1">
        <v>4064.72</v>
      </c>
      <c r="AY419">
        <v>0.37880000000000003</v>
      </c>
      <c r="AZ419" s="1">
        <v>1247.05</v>
      </c>
      <c r="BA419">
        <v>0.1162</v>
      </c>
      <c r="BB419">
        <v>557.39</v>
      </c>
      <c r="BC419">
        <v>5.1900000000000002E-2</v>
      </c>
      <c r="BD419" s="1">
        <v>10730.6</v>
      </c>
      <c r="BE419" s="1">
        <v>3469.75</v>
      </c>
      <c r="BF419">
        <v>0.74739999999999995</v>
      </c>
      <c r="BG419">
        <v>0.504</v>
      </c>
      <c r="BH419">
        <v>0.25900000000000001</v>
      </c>
      <c r="BI419">
        <v>0.18679999999999999</v>
      </c>
      <c r="BJ419">
        <v>3.7999999999999999E-2</v>
      </c>
      <c r="BK419">
        <v>1.2200000000000001E-2</v>
      </c>
    </row>
    <row r="420" spans="1:63" x14ac:dyDescent="0.25">
      <c r="A420" t="s">
        <v>421</v>
      </c>
      <c r="B420">
        <v>49387</v>
      </c>
      <c r="C420">
        <v>43</v>
      </c>
      <c r="D420">
        <v>10</v>
      </c>
      <c r="E420">
        <v>429.95</v>
      </c>
      <c r="F420">
        <v>445.96</v>
      </c>
      <c r="G420">
        <v>4.4999999999999997E-3</v>
      </c>
      <c r="H420">
        <v>0</v>
      </c>
      <c r="I420">
        <v>2.2000000000000001E-3</v>
      </c>
      <c r="J420">
        <v>0</v>
      </c>
      <c r="K420">
        <v>4.4999999999999997E-3</v>
      </c>
      <c r="L420">
        <v>0.9788</v>
      </c>
      <c r="M420">
        <v>0.01</v>
      </c>
      <c r="N420">
        <v>0.1195</v>
      </c>
      <c r="O420">
        <v>0</v>
      </c>
      <c r="P420">
        <v>0.14710000000000001</v>
      </c>
      <c r="Q420" s="1">
        <v>58570.25</v>
      </c>
      <c r="R420">
        <v>0.1026</v>
      </c>
      <c r="S420">
        <v>0.15379999999999999</v>
      </c>
      <c r="T420">
        <v>0.74360000000000004</v>
      </c>
      <c r="U420">
        <v>5</v>
      </c>
      <c r="V420" s="1">
        <v>75762.8</v>
      </c>
      <c r="W420">
        <v>83.27</v>
      </c>
      <c r="X420" s="1">
        <v>189719.11</v>
      </c>
      <c r="Y420">
        <v>0.88780000000000003</v>
      </c>
      <c r="Z420">
        <v>7.1499999999999994E-2</v>
      </c>
      <c r="AA420">
        <v>4.07E-2</v>
      </c>
      <c r="AB420">
        <v>0.11219999999999999</v>
      </c>
      <c r="AC420">
        <v>189.72</v>
      </c>
      <c r="AD420" s="1">
        <v>4347.4399999999996</v>
      </c>
      <c r="AE420">
        <v>496.03</v>
      </c>
      <c r="AF420" s="1">
        <v>198268.45</v>
      </c>
      <c r="AG420">
        <v>487</v>
      </c>
      <c r="AH420" s="1">
        <v>40761</v>
      </c>
      <c r="AI420" s="1">
        <v>67264</v>
      </c>
      <c r="AJ420">
        <v>25.9</v>
      </c>
      <c r="AK420">
        <v>22.61</v>
      </c>
      <c r="AL420">
        <v>25.01</v>
      </c>
      <c r="AM420">
        <v>4.7</v>
      </c>
      <c r="AN420" s="1">
        <v>1415.75</v>
      </c>
      <c r="AO420">
        <v>0.99360000000000004</v>
      </c>
      <c r="AP420" s="1">
        <v>1681.45</v>
      </c>
      <c r="AQ420" s="1">
        <v>2158.2399999999998</v>
      </c>
      <c r="AR420" s="1">
        <v>7871.52</v>
      </c>
      <c r="AS420">
        <v>397.12</v>
      </c>
      <c r="AT420">
        <v>514.59</v>
      </c>
      <c r="AU420" s="1">
        <v>12622.94</v>
      </c>
      <c r="AV420" s="1">
        <v>6074.82</v>
      </c>
      <c r="AW420">
        <v>0.46150000000000002</v>
      </c>
      <c r="AX420" s="1">
        <v>4792.68</v>
      </c>
      <c r="AY420">
        <v>0.36409999999999998</v>
      </c>
      <c r="AZ420" s="1">
        <v>1824.88</v>
      </c>
      <c r="BA420">
        <v>0.1386</v>
      </c>
      <c r="BB420">
        <v>470.58</v>
      </c>
      <c r="BC420">
        <v>3.5799999999999998E-2</v>
      </c>
      <c r="BD420" s="1">
        <v>13162.95</v>
      </c>
      <c r="BE420" s="1">
        <v>6109.17</v>
      </c>
      <c r="BF420">
        <v>1.3834</v>
      </c>
      <c r="BG420">
        <v>0.57509999999999994</v>
      </c>
      <c r="BH420">
        <v>0.26329999999999998</v>
      </c>
      <c r="BI420">
        <v>0.1125</v>
      </c>
      <c r="BJ420">
        <v>3.1300000000000001E-2</v>
      </c>
      <c r="BK420">
        <v>1.78E-2</v>
      </c>
    </row>
    <row r="421" spans="1:63" x14ac:dyDescent="0.25">
      <c r="A421" t="s">
        <v>422</v>
      </c>
      <c r="B421">
        <v>44628</v>
      </c>
      <c r="C421">
        <v>5</v>
      </c>
      <c r="D421">
        <v>637.28</v>
      </c>
      <c r="E421" s="1">
        <v>3186.41</v>
      </c>
      <c r="F421" s="1">
        <v>2882.71</v>
      </c>
      <c r="G421">
        <v>3.5000000000000001E-3</v>
      </c>
      <c r="H421">
        <v>2.9999999999999997E-4</v>
      </c>
      <c r="I421">
        <v>0.17749999999999999</v>
      </c>
      <c r="J421">
        <v>6.9999999999999999E-4</v>
      </c>
      <c r="K421">
        <v>0.52659999999999996</v>
      </c>
      <c r="L421">
        <v>0.20319999999999999</v>
      </c>
      <c r="M421">
        <v>8.8200000000000001E-2</v>
      </c>
      <c r="N421">
        <v>0.83919999999999995</v>
      </c>
      <c r="O421">
        <v>0.2525</v>
      </c>
      <c r="P421">
        <v>0.1837</v>
      </c>
      <c r="Q421" s="1">
        <v>68139.61</v>
      </c>
      <c r="R421">
        <v>0.13039999999999999</v>
      </c>
      <c r="S421">
        <v>0.25119999999999998</v>
      </c>
      <c r="T421">
        <v>0.61839999999999995</v>
      </c>
      <c r="U421">
        <v>19.82</v>
      </c>
      <c r="V421" s="1">
        <v>92008.78</v>
      </c>
      <c r="W421">
        <v>158.54</v>
      </c>
      <c r="X421" s="1">
        <v>58273.1</v>
      </c>
      <c r="Y421">
        <v>0.7097</v>
      </c>
      <c r="Z421">
        <v>0.27539999999999998</v>
      </c>
      <c r="AA421">
        <v>1.4800000000000001E-2</v>
      </c>
      <c r="AB421">
        <v>0.2903</v>
      </c>
      <c r="AC421">
        <v>58.27</v>
      </c>
      <c r="AD421" s="1">
        <v>2564.92</v>
      </c>
      <c r="AE421">
        <v>312.83999999999997</v>
      </c>
      <c r="AF421" s="1">
        <v>49050.35</v>
      </c>
      <c r="AG421">
        <v>9</v>
      </c>
      <c r="AH421" s="1">
        <v>26456</v>
      </c>
      <c r="AI421" s="1">
        <v>36340</v>
      </c>
      <c r="AJ421">
        <v>80.88</v>
      </c>
      <c r="AK421">
        <v>38.01</v>
      </c>
      <c r="AL421">
        <v>57.5</v>
      </c>
      <c r="AM421">
        <v>4.72</v>
      </c>
      <c r="AN421">
        <v>0</v>
      </c>
      <c r="AO421">
        <v>1.0737000000000001</v>
      </c>
      <c r="AP421" s="1">
        <v>1962.22</v>
      </c>
      <c r="AQ421" s="1">
        <v>2342.46</v>
      </c>
      <c r="AR421" s="1">
        <v>7700.33</v>
      </c>
      <c r="AS421">
        <v>732.76</v>
      </c>
      <c r="AT421">
        <v>440.79</v>
      </c>
      <c r="AU421" s="1">
        <v>13178.56</v>
      </c>
      <c r="AV421" s="1">
        <v>10305.4</v>
      </c>
      <c r="AW421">
        <v>0.67020000000000002</v>
      </c>
      <c r="AX421" s="1">
        <v>2959.28</v>
      </c>
      <c r="AY421">
        <v>0.19239999999999999</v>
      </c>
      <c r="AZ421">
        <v>730.4</v>
      </c>
      <c r="BA421">
        <v>4.7500000000000001E-2</v>
      </c>
      <c r="BB421" s="1">
        <v>1382.4</v>
      </c>
      <c r="BC421">
        <v>8.9899999999999994E-2</v>
      </c>
      <c r="BD421" s="1">
        <v>15377.49</v>
      </c>
      <c r="BE421" s="1">
        <v>8054.38</v>
      </c>
      <c r="BF421">
        <v>6.15</v>
      </c>
      <c r="BG421">
        <v>0.52810000000000001</v>
      </c>
      <c r="BH421">
        <v>0.23710000000000001</v>
      </c>
      <c r="BI421">
        <v>0.2059</v>
      </c>
      <c r="BJ421">
        <v>2.1700000000000001E-2</v>
      </c>
      <c r="BK421">
        <v>7.1999999999999998E-3</v>
      </c>
    </row>
    <row r="422" spans="1:63" x14ac:dyDescent="0.25">
      <c r="A422" t="s">
        <v>423</v>
      </c>
      <c r="B422">
        <v>49510</v>
      </c>
      <c r="C422">
        <v>109</v>
      </c>
      <c r="D422">
        <v>8.3800000000000008</v>
      </c>
      <c r="E422">
        <v>913.48</v>
      </c>
      <c r="F422">
        <v>842.81</v>
      </c>
      <c r="G422">
        <v>5.7999999999999996E-3</v>
      </c>
      <c r="H422">
        <v>0</v>
      </c>
      <c r="I422">
        <v>3.5999999999999999E-3</v>
      </c>
      <c r="J422">
        <v>0</v>
      </c>
      <c r="K422">
        <v>1.04E-2</v>
      </c>
      <c r="L422">
        <v>0.95379999999999998</v>
      </c>
      <c r="M422">
        <v>2.6599999999999999E-2</v>
      </c>
      <c r="N422">
        <v>0.98670000000000002</v>
      </c>
      <c r="O422">
        <v>2.3999999999999998E-3</v>
      </c>
      <c r="P422">
        <v>0.11890000000000001</v>
      </c>
      <c r="Q422" s="1">
        <v>51480.47</v>
      </c>
      <c r="R422">
        <v>0.3553</v>
      </c>
      <c r="S422">
        <v>0.1842</v>
      </c>
      <c r="T422">
        <v>0.46050000000000002</v>
      </c>
      <c r="U422">
        <v>7.14</v>
      </c>
      <c r="V422" s="1">
        <v>72842.960000000006</v>
      </c>
      <c r="W422">
        <v>122.49</v>
      </c>
      <c r="X422" s="1">
        <v>113838.26</v>
      </c>
      <c r="Y422">
        <v>0.9133</v>
      </c>
      <c r="Z422">
        <v>3.5799999999999998E-2</v>
      </c>
      <c r="AA422">
        <v>5.0900000000000001E-2</v>
      </c>
      <c r="AB422">
        <v>8.6699999999999999E-2</v>
      </c>
      <c r="AC422">
        <v>113.84</v>
      </c>
      <c r="AD422" s="1">
        <v>2618.33</v>
      </c>
      <c r="AE422">
        <v>359.88</v>
      </c>
      <c r="AF422" s="1">
        <v>108076.19</v>
      </c>
      <c r="AG422">
        <v>122</v>
      </c>
      <c r="AH422" s="1">
        <v>31380</v>
      </c>
      <c r="AI422" s="1">
        <v>47745</v>
      </c>
      <c r="AJ422">
        <v>34.200000000000003</v>
      </c>
      <c r="AK422">
        <v>22.36</v>
      </c>
      <c r="AL422">
        <v>23.31</v>
      </c>
      <c r="AM422">
        <v>4.3</v>
      </c>
      <c r="AN422">
        <v>0</v>
      </c>
      <c r="AO422">
        <v>0.86399999999999999</v>
      </c>
      <c r="AP422" s="1">
        <v>1822.41</v>
      </c>
      <c r="AQ422" s="1">
        <v>2338.23</v>
      </c>
      <c r="AR422" s="1">
        <v>7313.08</v>
      </c>
      <c r="AS422">
        <v>558.53</v>
      </c>
      <c r="AT422">
        <v>177.81</v>
      </c>
      <c r="AU422" s="1">
        <v>12210.12</v>
      </c>
      <c r="AV422" s="1">
        <v>9591.35</v>
      </c>
      <c r="AW422">
        <v>0.68659999999999999</v>
      </c>
      <c r="AX422" s="1">
        <v>2230.1999999999998</v>
      </c>
      <c r="AY422">
        <v>0.15959999999999999</v>
      </c>
      <c r="AZ422" s="1">
        <v>1202.6099999999999</v>
      </c>
      <c r="BA422">
        <v>8.6099999999999996E-2</v>
      </c>
      <c r="BB422">
        <v>945.57</v>
      </c>
      <c r="BC422">
        <v>6.7699999999999996E-2</v>
      </c>
      <c r="BD422" s="1">
        <v>13969.73</v>
      </c>
      <c r="BE422" s="1">
        <v>7909.25</v>
      </c>
      <c r="BF422">
        <v>3.133</v>
      </c>
      <c r="BG422">
        <v>0.47039999999999998</v>
      </c>
      <c r="BH422">
        <v>0.19600000000000001</v>
      </c>
      <c r="BI422">
        <v>0.23039999999999999</v>
      </c>
      <c r="BJ422">
        <v>3.5299999999999998E-2</v>
      </c>
      <c r="BK422">
        <v>6.7900000000000002E-2</v>
      </c>
    </row>
    <row r="423" spans="1:63" x14ac:dyDescent="0.25">
      <c r="A423" t="s">
        <v>424</v>
      </c>
      <c r="B423">
        <v>49395</v>
      </c>
      <c r="C423">
        <v>68</v>
      </c>
      <c r="D423">
        <v>8.0299999999999994</v>
      </c>
      <c r="E423">
        <v>545.86</v>
      </c>
      <c r="F423">
        <v>513.77</v>
      </c>
      <c r="G423">
        <v>0</v>
      </c>
      <c r="H423">
        <v>0</v>
      </c>
      <c r="I423">
        <v>0</v>
      </c>
      <c r="J423">
        <v>0</v>
      </c>
      <c r="K423">
        <v>3.8399999999999997E-2</v>
      </c>
      <c r="L423">
        <v>0.94610000000000005</v>
      </c>
      <c r="M423">
        <v>1.5599999999999999E-2</v>
      </c>
      <c r="N423">
        <v>0.2147</v>
      </c>
      <c r="O423">
        <v>5.7999999999999996E-3</v>
      </c>
      <c r="P423">
        <v>0.13100000000000001</v>
      </c>
      <c r="Q423" s="1">
        <v>48011.62</v>
      </c>
      <c r="R423">
        <v>0.2203</v>
      </c>
      <c r="S423">
        <v>0.2034</v>
      </c>
      <c r="T423">
        <v>0.57630000000000003</v>
      </c>
      <c r="U423">
        <v>4</v>
      </c>
      <c r="V423" s="1">
        <v>83952.25</v>
      </c>
      <c r="W423">
        <v>136.24</v>
      </c>
      <c r="X423" s="1">
        <v>191626.94</v>
      </c>
      <c r="Y423">
        <v>0.91420000000000001</v>
      </c>
      <c r="Z423">
        <v>3.7499999999999999E-2</v>
      </c>
      <c r="AA423">
        <v>4.8300000000000003E-2</v>
      </c>
      <c r="AB423">
        <v>8.5800000000000001E-2</v>
      </c>
      <c r="AC423">
        <v>191.63</v>
      </c>
      <c r="AD423" s="1">
        <v>4239.4399999999996</v>
      </c>
      <c r="AE423">
        <v>506.24</v>
      </c>
      <c r="AF423" s="1">
        <v>190561</v>
      </c>
      <c r="AG423">
        <v>464</v>
      </c>
      <c r="AH423" s="1">
        <v>36043</v>
      </c>
      <c r="AI423" s="1">
        <v>62458</v>
      </c>
      <c r="AJ423">
        <v>36.85</v>
      </c>
      <c r="AK423">
        <v>21.14</v>
      </c>
      <c r="AL423">
        <v>27.08</v>
      </c>
      <c r="AM423">
        <v>4.6500000000000004</v>
      </c>
      <c r="AN423" s="1">
        <v>2742.76</v>
      </c>
      <c r="AO423">
        <v>1.5725</v>
      </c>
      <c r="AP423" s="1">
        <v>1792.11</v>
      </c>
      <c r="AQ423" s="1">
        <v>3261.06</v>
      </c>
      <c r="AR423" s="1">
        <v>7529.63</v>
      </c>
      <c r="AS423">
        <v>385.67</v>
      </c>
      <c r="AT423">
        <v>527.85</v>
      </c>
      <c r="AU423" s="1">
        <v>13496.24</v>
      </c>
      <c r="AV423" s="1">
        <v>7147.13</v>
      </c>
      <c r="AW423">
        <v>0.43819999999999998</v>
      </c>
      <c r="AX423" s="1">
        <v>6962.63</v>
      </c>
      <c r="AY423">
        <v>0.4269</v>
      </c>
      <c r="AZ423" s="1">
        <v>1679.94</v>
      </c>
      <c r="BA423">
        <v>0.10299999999999999</v>
      </c>
      <c r="BB423">
        <v>521.85</v>
      </c>
      <c r="BC423">
        <v>3.2000000000000001E-2</v>
      </c>
      <c r="BD423" s="1">
        <v>16311.56</v>
      </c>
      <c r="BE423" s="1">
        <v>5109.53</v>
      </c>
      <c r="BF423">
        <v>1.2426999999999999</v>
      </c>
      <c r="BG423">
        <v>0.51070000000000004</v>
      </c>
      <c r="BH423">
        <v>0.2203</v>
      </c>
      <c r="BI423">
        <v>0.20499999999999999</v>
      </c>
      <c r="BJ423">
        <v>4.07E-2</v>
      </c>
      <c r="BK423">
        <v>2.3199999999999998E-2</v>
      </c>
    </row>
    <row r="424" spans="1:63" x14ac:dyDescent="0.25">
      <c r="A424" t="s">
        <v>425</v>
      </c>
      <c r="B424">
        <v>48579</v>
      </c>
      <c r="C424">
        <v>161</v>
      </c>
      <c r="D424">
        <v>5.86</v>
      </c>
      <c r="E424">
        <v>943.85</v>
      </c>
      <c r="F424" s="1">
        <v>1001.56</v>
      </c>
      <c r="G424">
        <v>0</v>
      </c>
      <c r="H424">
        <v>4.0000000000000002E-4</v>
      </c>
      <c r="I424">
        <v>7.9000000000000008E-3</v>
      </c>
      <c r="J424">
        <v>0</v>
      </c>
      <c r="K424">
        <v>1.6400000000000001E-2</v>
      </c>
      <c r="L424">
        <v>0.9637</v>
      </c>
      <c r="M424">
        <v>1.15E-2</v>
      </c>
      <c r="N424">
        <v>0.27829999999999999</v>
      </c>
      <c r="O424">
        <v>1.5E-3</v>
      </c>
      <c r="P424">
        <v>0.13780000000000001</v>
      </c>
      <c r="Q424" s="1">
        <v>61196.72</v>
      </c>
      <c r="R424">
        <v>0.10290000000000001</v>
      </c>
      <c r="S424">
        <v>0.13239999999999999</v>
      </c>
      <c r="T424">
        <v>0.76470000000000005</v>
      </c>
      <c r="U424">
        <v>7.2</v>
      </c>
      <c r="V424" s="1">
        <v>71009.72</v>
      </c>
      <c r="W424">
        <v>127.58</v>
      </c>
      <c r="X424" s="1">
        <v>179229.99</v>
      </c>
      <c r="Y424">
        <v>0.9345</v>
      </c>
      <c r="Z424">
        <v>3.8600000000000002E-2</v>
      </c>
      <c r="AA424">
        <v>2.7E-2</v>
      </c>
      <c r="AB424">
        <v>6.5500000000000003E-2</v>
      </c>
      <c r="AC424">
        <v>179.23</v>
      </c>
      <c r="AD424" s="1">
        <v>4456.1000000000004</v>
      </c>
      <c r="AE424">
        <v>596.01</v>
      </c>
      <c r="AF424" s="1">
        <v>193150.1</v>
      </c>
      <c r="AG424">
        <v>470</v>
      </c>
      <c r="AH424" s="1">
        <v>32427</v>
      </c>
      <c r="AI424" s="1">
        <v>47597</v>
      </c>
      <c r="AJ424">
        <v>33.47</v>
      </c>
      <c r="AK424">
        <v>24.37</v>
      </c>
      <c r="AL424">
        <v>30.71</v>
      </c>
      <c r="AM424">
        <v>5.2</v>
      </c>
      <c r="AN424" s="1">
        <v>1331.36</v>
      </c>
      <c r="AO424">
        <v>1.8935999999999999</v>
      </c>
      <c r="AP424" s="1">
        <v>1530.33</v>
      </c>
      <c r="AQ424" s="1">
        <v>1894.36</v>
      </c>
      <c r="AR424" s="1">
        <v>7382.66</v>
      </c>
      <c r="AS424">
        <v>312.01</v>
      </c>
      <c r="AT424">
        <v>38.72</v>
      </c>
      <c r="AU424" s="1">
        <v>11158.07</v>
      </c>
      <c r="AV424" s="1">
        <v>6127.4</v>
      </c>
      <c r="AW424">
        <v>0.46039999999999998</v>
      </c>
      <c r="AX424" s="1">
        <v>4761.1899999999996</v>
      </c>
      <c r="AY424">
        <v>0.35770000000000002</v>
      </c>
      <c r="AZ424" s="1">
        <v>1892.57</v>
      </c>
      <c r="BA424">
        <v>0.14219999999999999</v>
      </c>
      <c r="BB424">
        <v>528.17999999999995</v>
      </c>
      <c r="BC424">
        <v>3.9699999999999999E-2</v>
      </c>
      <c r="BD424" s="1">
        <v>13309.35</v>
      </c>
      <c r="BE424" s="1">
        <v>5793.34</v>
      </c>
      <c r="BF424">
        <v>2.2583000000000002</v>
      </c>
      <c r="BG424">
        <v>0.55589999999999995</v>
      </c>
      <c r="BH424">
        <v>0.2374</v>
      </c>
      <c r="BI424">
        <v>0.1043</v>
      </c>
      <c r="BJ424">
        <v>3.5299999999999998E-2</v>
      </c>
      <c r="BK424">
        <v>6.7100000000000007E-2</v>
      </c>
    </row>
    <row r="425" spans="1:63" x14ac:dyDescent="0.25">
      <c r="A425" t="s">
        <v>426</v>
      </c>
      <c r="B425">
        <v>44636</v>
      </c>
      <c r="C425">
        <v>29</v>
      </c>
      <c r="D425">
        <v>395.31</v>
      </c>
      <c r="E425" s="1">
        <v>11463.89</v>
      </c>
      <c r="F425" s="1">
        <v>9805.0300000000007</v>
      </c>
      <c r="G425">
        <v>2.5499999999999998E-2</v>
      </c>
      <c r="H425">
        <v>8.0000000000000004E-4</v>
      </c>
      <c r="I425">
        <v>6.0999999999999999E-2</v>
      </c>
      <c r="J425">
        <v>1.1000000000000001E-3</v>
      </c>
      <c r="K425">
        <v>0.1094</v>
      </c>
      <c r="L425">
        <v>0.76700000000000002</v>
      </c>
      <c r="M425">
        <v>3.5200000000000002E-2</v>
      </c>
      <c r="N425">
        <v>0.45779999999999998</v>
      </c>
      <c r="O425">
        <v>2.9700000000000001E-2</v>
      </c>
      <c r="P425">
        <v>0.1605</v>
      </c>
      <c r="Q425" s="1">
        <v>74281.210000000006</v>
      </c>
      <c r="R425">
        <v>5.5300000000000002E-2</v>
      </c>
      <c r="S425">
        <v>0.21970000000000001</v>
      </c>
      <c r="T425">
        <v>0.72499999999999998</v>
      </c>
      <c r="U425">
        <v>61.75</v>
      </c>
      <c r="V425" s="1">
        <v>94350.9</v>
      </c>
      <c r="W425">
        <v>185.65</v>
      </c>
      <c r="X425" s="1">
        <v>191648.89</v>
      </c>
      <c r="Y425">
        <v>0.79549999999999998</v>
      </c>
      <c r="Z425">
        <v>0.1774</v>
      </c>
      <c r="AA425">
        <v>2.7099999999999999E-2</v>
      </c>
      <c r="AB425">
        <v>0.20449999999999999</v>
      </c>
      <c r="AC425">
        <v>191.65</v>
      </c>
      <c r="AD425" s="1">
        <v>9793.58</v>
      </c>
      <c r="AE425" s="1">
        <v>1313.03</v>
      </c>
      <c r="AF425" s="1">
        <v>170813.88</v>
      </c>
      <c r="AG425">
        <v>402</v>
      </c>
      <c r="AH425" s="1">
        <v>34583</v>
      </c>
      <c r="AI425" s="1">
        <v>48539</v>
      </c>
      <c r="AJ425">
        <v>72.86</v>
      </c>
      <c r="AK425">
        <v>49.71</v>
      </c>
      <c r="AL425">
        <v>54.03</v>
      </c>
      <c r="AM425">
        <v>5.0999999999999996</v>
      </c>
      <c r="AN425">
        <v>0</v>
      </c>
      <c r="AO425">
        <v>1.2406999999999999</v>
      </c>
      <c r="AP425" s="1">
        <v>1660.37</v>
      </c>
      <c r="AQ425" s="1">
        <v>2015.37</v>
      </c>
      <c r="AR425" s="1">
        <v>8546.93</v>
      </c>
      <c r="AS425" s="1">
        <v>1284.8900000000001</v>
      </c>
      <c r="AT425">
        <v>252.03</v>
      </c>
      <c r="AU425" s="1">
        <v>13759.59</v>
      </c>
      <c r="AV425" s="1">
        <v>5096.01</v>
      </c>
      <c r="AW425">
        <v>0.31069999999999998</v>
      </c>
      <c r="AX425" s="1">
        <v>9551.5400000000009</v>
      </c>
      <c r="AY425">
        <v>0.58230000000000004</v>
      </c>
      <c r="AZ425">
        <v>729.34</v>
      </c>
      <c r="BA425">
        <v>4.4499999999999998E-2</v>
      </c>
      <c r="BB425" s="1">
        <v>1025.19</v>
      </c>
      <c r="BC425">
        <v>6.25E-2</v>
      </c>
      <c r="BD425" s="1">
        <v>16402.080000000002</v>
      </c>
      <c r="BE425" s="1">
        <v>1839.41</v>
      </c>
      <c r="BF425">
        <v>0.375</v>
      </c>
      <c r="BG425">
        <v>0.56769999999999998</v>
      </c>
      <c r="BH425">
        <v>0.22800000000000001</v>
      </c>
      <c r="BI425">
        <v>0.17469999999999999</v>
      </c>
      <c r="BJ425">
        <v>1.72E-2</v>
      </c>
      <c r="BK425">
        <v>1.24E-2</v>
      </c>
    </row>
    <row r="426" spans="1:63" x14ac:dyDescent="0.25">
      <c r="A426" t="s">
        <v>427</v>
      </c>
      <c r="B426">
        <v>47597</v>
      </c>
      <c r="C426">
        <v>146</v>
      </c>
      <c r="D426">
        <v>5.92</v>
      </c>
      <c r="E426">
        <v>864.67</v>
      </c>
      <c r="F426">
        <v>826.33</v>
      </c>
      <c r="G426">
        <v>7.1000000000000004E-3</v>
      </c>
      <c r="H426">
        <v>0</v>
      </c>
      <c r="I426">
        <v>1.1999999999999999E-3</v>
      </c>
      <c r="J426">
        <v>0</v>
      </c>
      <c r="K426">
        <v>9.8400000000000001E-2</v>
      </c>
      <c r="L426">
        <v>0.88009999999999999</v>
      </c>
      <c r="M426">
        <v>1.32E-2</v>
      </c>
      <c r="N426">
        <v>0.2873</v>
      </c>
      <c r="O426">
        <v>2.3E-3</v>
      </c>
      <c r="P426">
        <v>0.1356</v>
      </c>
      <c r="Q426" s="1">
        <v>52279.360000000001</v>
      </c>
      <c r="R426">
        <v>0.2208</v>
      </c>
      <c r="S426">
        <v>0.1169</v>
      </c>
      <c r="T426">
        <v>0.6623</v>
      </c>
      <c r="U426">
        <v>10.5</v>
      </c>
      <c r="V426" s="1">
        <v>62681.71</v>
      </c>
      <c r="W426">
        <v>78.16</v>
      </c>
      <c r="X426" s="1">
        <v>240013.79</v>
      </c>
      <c r="Y426">
        <v>0.80149999999999999</v>
      </c>
      <c r="Z426">
        <v>3.8699999999999998E-2</v>
      </c>
      <c r="AA426">
        <v>0.1598</v>
      </c>
      <c r="AB426">
        <v>0.19850000000000001</v>
      </c>
      <c r="AC426">
        <v>240.01</v>
      </c>
      <c r="AD426" s="1">
        <v>7458.92</v>
      </c>
      <c r="AE426">
        <v>699.58</v>
      </c>
      <c r="AF426" s="1">
        <v>229152.05</v>
      </c>
      <c r="AG426">
        <v>532</v>
      </c>
      <c r="AH426" s="1">
        <v>34024</v>
      </c>
      <c r="AI426" s="1">
        <v>50358</v>
      </c>
      <c r="AJ426">
        <v>41.1</v>
      </c>
      <c r="AK426">
        <v>28.91</v>
      </c>
      <c r="AL426">
        <v>34.65</v>
      </c>
      <c r="AM426">
        <v>4</v>
      </c>
      <c r="AN426" s="1">
        <v>2425.0700000000002</v>
      </c>
      <c r="AO426">
        <v>2.6657000000000002</v>
      </c>
      <c r="AP426" s="1">
        <v>2352.2600000000002</v>
      </c>
      <c r="AQ426" s="1">
        <v>2325.29</v>
      </c>
      <c r="AR426" s="1">
        <v>8328.19</v>
      </c>
      <c r="AS426">
        <v>794.1</v>
      </c>
      <c r="AT426">
        <v>184.37</v>
      </c>
      <c r="AU426" s="1">
        <v>13984.16</v>
      </c>
      <c r="AV426" s="1">
        <v>6348.68</v>
      </c>
      <c r="AW426">
        <v>0.3513</v>
      </c>
      <c r="AX426" s="1">
        <v>8880.23</v>
      </c>
      <c r="AY426">
        <v>0.4914</v>
      </c>
      <c r="AZ426" s="1">
        <v>1777.03</v>
      </c>
      <c r="BA426">
        <v>9.8299999999999998E-2</v>
      </c>
      <c r="BB426" s="1">
        <v>1063.72</v>
      </c>
      <c r="BC426">
        <v>5.8900000000000001E-2</v>
      </c>
      <c r="BD426" s="1">
        <v>18069.66</v>
      </c>
      <c r="BE426" s="1">
        <v>5034.84</v>
      </c>
      <c r="BF426">
        <v>1.8279000000000001</v>
      </c>
      <c r="BG426">
        <v>0.54400000000000004</v>
      </c>
      <c r="BH426">
        <v>0.223</v>
      </c>
      <c r="BI426">
        <v>0.18909999999999999</v>
      </c>
      <c r="BJ426">
        <v>3.39E-2</v>
      </c>
      <c r="BK426">
        <v>0.01</v>
      </c>
    </row>
    <row r="427" spans="1:63" x14ac:dyDescent="0.25">
      <c r="A427" t="s">
        <v>428</v>
      </c>
      <c r="B427">
        <v>45575</v>
      </c>
      <c r="C427">
        <v>178</v>
      </c>
      <c r="D427">
        <v>8.85</v>
      </c>
      <c r="E427" s="1">
        <v>1575.9</v>
      </c>
      <c r="F427" s="1">
        <v>1413.3</v>
      </c>
      <c r="G427">
        <v>6.9999999999999999E-4</v>
      </c>
      <c r="H427">
        <v>6.9999999999999999E-4</v>
      </c>
      <c r="I427">
        <v>5.7000000000000002E-3</v>
      </c>
      <c r="J427">
        <v>0</v>
      </c>
      <c r="K427">
        <v>7.1599999999999997E-2</v>
      </c>
      <c r="L427">
        <v>0.89829999999999999</v>
      </c>
      <c r="M427">
        <v>2.29E-2</v>
      </c>
      <c r="N427">
        <v>0.46329999999999999</v>
      </c>
      <c r="O427">
        <v>2.8E-3</v>
      </c>
      <c r="P427">
        <v>0.17879999999999999</v>
      </c>
      <c r="Q427" s="1">
        <v>53332.26</v>
      </c>
      <c r="R427">
        <v>0.36749999999999999</v>
      </c>
      <c r="S427">
        <v>0.12820000000000001</v>
      </c>
      <c r="T427">
        <v>0.50429999999999997</v>
      </c>
      <c r="U427">
        <v>10.25</v>
      </c>
      <c r="V427" s="1">
        <v>84481.71</v>
      </c>
      <c r="W427">
        <v>148.46</v>
      </c>
      <c r="X427" s="1">
        <v>142852.07</v>
      </c>
      <c r="Y427">
        <v>0.80010000000000003</v>
      </c>
      <c r="Z427">
        <v>9.2899999999999996E-2</v>
      </c>
      <c r="AA427">
        <v>0.107</v>
      </c>
      <c r="AB427">
        <v>0.19989999999999999</v>
      </c>
      <c r="AC427">
        <v>142.85</v>
      </c>
      <c r="AD427" s="1">
        <v>3513.49</v>
      </c>
      <c r="AE427">
        <v>451.26</v>
      </c>
      <c r="AF427" s="1">
        <v>133965.16</v>
      </c>
      <c r="AG427">
        <v>233</v>
      </c>
      <c r="AH427" s="1">
        <v>30625</v>
      </c>
      <c r="AI427" s="1">
        <v>40936</v>
      </c>
      <c r="AJ427">
        <v>27.5</v>
      </c>
      <c r="AK427">
        <v>24.14</v>
      </c>
      <c r="AL427">
        <v>25.21</v>
      </c>
      <c r="AM427">
        <v>2.6</v>
      </c>
      <c r="AN427" s="1">
        <v>1249.17</v>
      </c>
      <c r="AO427">
        <v>1.7886</v>
      </c>
      <c r="AP427" s="1">
        <v>1253.2</v>
      </c>
      <c r="AQ427" s="1">
        <v>2121.27</v>
      </c>
      <c r="AR427" s="1">
        <v>7223.21</v>
      </c>
      <c r="AS427">
        <v>793.21</v>
      </c>
      <c r="AT427">
        <v>386.85</v>
      </c>
      <c r="AU427" s="1">
        <v>11777.77</v>
      </c>
      <c r="AV427" s="1">
        <v>7328.09</v>
      </c>
      <c r="AW427">
        <v>0.52629999999999999</v>
      </c>
      <c r="AX427" s="1">
        <v>4658.74</v>
      </c>
      <c r="AY427">
        <v>0.33460000000000001</v>
      </c>
      <c r="AZ427">
        <v>859.77</v>
      </c>
      <c r="BA427">
        <v>6.1699999999999998E-2</v>
      </c>
      <c r="BB427" s="1">
        <v>1077.04</v>
      </c>
      <c r="BC427">
        <v>7.7399999999999997E-2</v>
      </c>
      <c r="BD427" s="1">
        <v>13923.65</v>
      </c>
      <c r="BE427" s="1">
        <v>4864.91</v>
      </c>
      <c r="BF427">
        <v>2.1431</v>
      </c>
      <c r="BG427">
        <v>0.53100000000000003</v>
      </c>
      <c r="BH427">
        <v>0.23369999999999999</v>
      </c>
      <c r="BI427">
        <v>0.19489999999999999</v>
      </c>
      <c r="BJ427">
        <v>2.6100000000000002E-2</v>
      </c>
      <c r="BK427">
        <v>1.44E-2</v>
      </c>
    </row>
    <row r="428" spans="1:63" x14ac:dyDescent="0.25">
      <c r="A428" t="s">
        <v>429</v>
      </c>
      <c r="B428">
        <v>46813</v>
      </c>
      <c r="C428">
        <v>49</v>
      </c>
      <c r="D428">
        <v>36.22</v>
      </c>
      <c r="E428" s="1">
        <v>1774.7</v>
      </c>
      <c r="F428" s="1">
        <v>1886.37</v>
      </c>
      <c r="G428">
        <v>1.78E-2</v>
      </c>
      <c r="H428">
        <v>6.9999999999999999E-4</v>
      </c>
      <c r="I428">
        <v>3.9800000000000002E-2</v>
      </c>
      <c r="J428">
        <v>1.6000000000000001E-3</v>
      </c>
      <c r="K428">
        <v>5.74E-2</v>
      </c>
      <c r="L428">
        <v>0.78300000000000003</v>
      </c>
      <c r="M428">
        <v>9.9599999999999994E-2</v>
      </c>
      <c r="N428">
        <v>0.29520000000000002</v>
      </c>
      <c r="O428">
        <v>3.7000000000000002E-3</v>
      </c>
      <c r="P428">
        <v>9.9199999999999997E-2</v>
      </c>
      <c r="Q428" s="1">
        <v>65945.63</v>
      </c>
      <c r="R428">
        <v>0.1232</v>
      </c>
      <c r="S428">
        <v>0.23910000000000001</v>
      </c>
      <c r="T428">
        <v>0.63770000000000004</v>
      </c>
      <c r="U428">
        <v>14.5</v>
      </c>
      <c r="V428" s="1">
        <v>80689.66</v>
      </c>
      <c r="W428">
        <v>119.36</v>
      </c>
      <c r="X428" s="1">
        <v>267157.86</v>
      </c>
      <c r="Y428">
        <v>0.56579999999999997</v>
      </c>
      <c r="Z428">
        <v>0.34939999999999999</v>
      </c>
      <c r="AA428">
        <v>8.4900000000000003E-2</v>
      </c>
      <c r="AB428">
        <v>0.43419999999999997</v>
      </c>
      <c r="AC428">
        <v>267.16000000000003</v>
      </c>
      <c r="AD428" s="1">
        <v>11311.04</v>
      </c>
      <c r="AE428">
        <v>722.4</v>
      </c>
      <c r="AF428" s="1">
        <v>223576.87</v>
      </c>
      <c r="AG428">
        <v>526</v>
      </c>
      <c r="AH428" s="1">
        <v>35886</v>
      </c>
      <c r="AI428" s="1">
        <v>61369</v>
      </c>
      <c r="AJ428">
        <v>71.25</v>
      </c>
      <c r="AK428">
        <v>36.700000000000003</v>
      </c>
      <c r="AL428">
        <v>44.45</v>
      </c>
      <c r="AM428">
        <v>5.2</v>
      </c>
      <c r="AN428">
        <v>0</v>
      </c>
      <c r="AO428">
        <v>0.99650000000000005</v>
      </c>
      <c r="AP428" s="1">
        <v>1659.74</v>
      </c>
      <c r="AQ428" s="1">
        <v>1656.3</v>
      </c>
      <c r="AR428" s="1">
        <v>7406.59</v>
      </c>
      <c r="AS428">
        <v>730.01</v>
      </c>
      <c r="AT428">
        <v>757.61</v>
      </c>
      <c r="AU428" s="1">
        <v>12210.23</v>
      </c>
      <c r="AV428" s="1">
        <v>3116.59</v>
      </c>
      <c r="AW428">
        <v>0.2024</v>
      </c>
      <c r="AX428" s="1">
        <v>8734.27</v>
      </c>
      <c r="AY428">
        <v>0.56730000000000003</v>
      </c>
      <c r="AZ428" s="1">
        <v>2773.18</v>
      </c>
      <c r="BA428">
        <v>0.18010000000000001</v>
      </c>
      <c r="BB428">
        <v>771.71</v>
      </c>
      <c r="BC428">
        <v>5.0099999999999999E-2</v>
      </c>
      <c r="BD428" s="1">
        <v>15395.76</v>
      </c>
      <c r="BE428" s="1">
        <v>2344.71</v>
      </c>
      <c r="BF428">
        <v>0.43209999999999998</v>
      </c>
      <c r="BG428">
        <v>0.55330000000000001</v>
      </c>
      <c r="BH428">
        <v>0.1978</v>
      </c>
      <c r="BI428">
        <v>0.1963</v>
      </c>
      <c r="BJ428">
        <v>3.8600000000000002E-2</v>
      </c>
      <c r="BK428">
        <v>1.4E-2</v>
      </c>
    </row>
    <row r="429" spans="1:63" x14ac:dyDescent="0.25">
      <c r="A429" t="s">
        <v>430</v>
      </c>
      <c r="B429">
        <v>45781</v>
      </c>
      <c r="C429">
        <v>34</v>
      </c>
      <c r="D429">
        <v>15.52</v>
      </c>
      <c r="E429">
        <v>527.54999999999995</v>
      </c>
      <c r="F429">
        <v>710.79</v>
      </c>
      <c r="G429">
        <v>2.8E-3</v>
      </c>
      <c r="H429">
        <v>0</v>
      </c>
      <c r="I429">
        <v>0.23330000000000001</v>
      </c>
      <c r="J429">
        <v>0</v>
      </c>
      <c r="K429">
        <v>3.1E-2</v>
      </c>
      <c r="L429">
        <v>0.59030000000000005</v>
      </c>
      <c r="M429">
        <v>0.1426</v>
      </c>
      <c r="N429">
        <v>1</v>
      </c>
      <c r="O429">
        <v>0</v>
      </c>
      <c r="P429">
        <v>0.15959999999999999</v>
      </c>
      <c r="Q429" s="1">
        <v>56228.87</v>
      </c>
      <c r="R429">
        <v>0.29820000000000002</v>
      </c>
      <c r="S429">
        <v>0.24560000000000001</v>
      </c>
      <c r="T429">
        <v>0.45610000000000001</v>
      </c>
      <c r="U429">
        <v>8</v>
      </c>
      <c r="V429" s="1">
        <v>58574.879999999997</v>
      </c>
      <c r="W429">
        <v>61.72</v>
      </c>
      <c r="X429" s="1">
        <v>236173.23</v>
      </c>
      <c r="Y429">
        <v>0.41589999999999999</v>
      </c>
      <c r="Z429">
        <v>0.47210000000000002</v>
      </c>
      <c r="AA429">
        <v>0.1119</v>
      </c>
      <c r="AB429">
        <v>0.58409999999999995</v>
      </c>
      <c r="AC429">
        <v>236.17</v>
      </c>
      <c r="AD429" s="1">
        <v>6742.15</v>
      </c>
      <c r="AE429">
        <v>410.08</v>
      </c>
      <c r="AF429" s="1">
        <v>147048.85</v>
      </c>
      <c r="AG429">
        <v>294</v>
      </c>
      <c r="AH429" s="1">
        <v>29532</v>
      </c>
      <c r="AI429" s="1">
        <v>44739</v>
      </c>
      <c r="AJ429">
        <v>40.92</v>
      </c>
      <c r="AK429">
        <v>25.71</v>
      </c>
      <c r="AL429">
        <v>28.12</v>
      </c>
      <c r="AM429">
        <v>6</v>
      </c>
      <c r="AN429">
        <v>0</v>
      </c>
      <c r="AO429">
        <v>0.95409999999999995</v>
      </c>
      <c r="AP429" s="1">
        <v>1643.68</v>
      </c>
      <c r="AQ429" s="1">
        <v>2435.4899999999998</v>
      </c>
      <c r="AR429" s="1">
        <v>6923.79</v>
      </c>
      <c r="AS429">
        <v>873.91</v>
      </c>
      <c r="AT429">
        <v>269.27999999999997</v>
      </c>
      <c r="AU429" s="1">
        <v>12146.14</v>
      </c>
      <c r="AV429" s="1">
        <v>3920.6</v>
      </c>
      <c r="AW429">
        <v>0.29449999999999998</v>
      </c>
      <c r="AX429" s="1">
        <v>4533.95</v>
      </c>
      <c r="AY429">
        <v>0.34060000000000001</v>
      </c>
      <c r="AZ429" s="1">
        <v>3733.9</v>
      </c>
      <c r="BA429">
        <v>0.28050000000000003</v>
      </c>
      <c r="BB429" s="1">
        <v>1122.81</v>
      </c>
      <c r="BC429">
        <v>8.4400000000000003E-2</v>
      </c>
      <c r="BD429" s="1">
        <v>13311.26</v>
      </c>
      <c r="BE429" s="1">
        <v>5972.3</v>
      </c>
      <c r="BF429">
        <v>2.2692000000000001</v>
      </c>
      <c r="BG429">
        <v>0.50700000000000001</v>
      </c>
      <c r="BH429">
        <v>0.21010000000000001</v>
      </c>
      <c r="BI429">
        <v>0.23119999999999999</v>
      </c>
      <c r="BJ429">
        <v>4.2000000000000003E-2</v>
      </c>
      <c r="BK429">
        <v>9.7999999999999997E-3</v>
      </c>
    </row>
    <row r="430" spans="1:63" x14ac:dyDescent="0.25">
      <c r="A430" t="s">
        <v>431</v>
      </c>
      <c r="B430">
        <v>47902</v>
      </c>
      <c r="C430">
        <v>24</v>
      </c>
      <c r="D430">
        <v>69.849999999999994</v>
      </c>
      <c r="E430" s="1">
        <v>1676.35</v>
      </c>
      <c r="F430" s="1">
        <v>1608.16</v>
      </c>
      <c r="G430">
        <v>5.1999999999999998E-3</v>
      </c>
      <c r="H430">
        <v>0</v>
      </c>
      <c r="I430">
        <v>2.1499999999999998E-2</v>
      </c>
      <c r="J430">
        <v>2.2000000000000001E-3</v>
      </c>
      <c r="K430">
        <v>0.10630000000000001</v>
      </c>
      <c r="L430">
        <v>0.83520000000000005</v>
      </c>
      <c r="M430">
        <v>2.9600000000000001E-2</v>
      </c>
      <c r="N430">
        <v>0.22939999999999999</v>
      </c>
      <c r="O430">
        <v>2.7699999999999999E-2</v>
      </c>
      <c r="P430">
        <v>8.6999999999999994E-2</v>
      </c>
      <c r="Q430" s="1">
        <v>75349.94</v>
      </c>
      <c r="R430">
        <v>0.23680000000000001</v>
      </c>
      <c r="S430">
        <v>0.21929999999999999</v>
      </c>
      <c r="T430">
        <v>0.54390000000000005</v>
      </c>
      <c r="U430">
        <v>10</v>
      </c>
      <c r="V430" s="1">
        <v>106895.1</v>
      </c>
      <c r="W430">
        <v>165.85</v>
      </c>
      <c r="X430" s="1">
        <v>205491.96</v>
      </c>
      <c r="Y430">
        <v>0.57489999999999997</v>
      </c>
      <c r="Z430">
        <v>0.20050000000000001</v>
      </c>
      <c r="AA430">
        <v>0.22470000000000001</v>
      </c>
      <c r="AB430">
        <v>0.42509999999999998</v>
      </c>
      <c r="AC430">
        <v>205.49</v>
      </c>
      <c r="AD430" s="1">
        <v>6531.53</v>
      </c>
      <c r="AE430">
        <v>373.7</v>
      </c>
      <c r="AF430" s="1">
        <v>247529.23</v>
      </c>
      <c r="AG430">
        <v>561</v>
      </c>
      <c r="AH430" s="1">
        <v>39437</v>
      </c>
      <c r="AI430" s="1">
        <v>62627</v>
      </c>
      <c r="AJ430">
        <v>45.7</v>
      </c>
      <c r="AK430">
        <v>23.02</v>
      </c>
      <c r="AL430">
        <v>41.33</v>
      </c>
      <c r="AM430">
        <v>4.2</v>
      </c>
      <c r="AN430">
        <v>0</v>
      </c>
      <c r="AO430">
        <v>0.64680000000000004</v>
      </c>
      <c r="AP430" s="1">
        <v>1714.96</v>
      </c>
      <c r="AQ430" s="1">
        <v>3113.55</v>
      </c>
      <c r="AR430" s="1">
        <v>8617.2800000000007</v>
      </c>
      <c r="AS430">
        <v>675.12</v>
      </c>
      <c r="AT430">
        <v>972.15</v>
      </c>
      <c r="AU430" s="1">
        <v>15093.03</v>
      </c>
      <c r="AV430" s="1">
        <v>8215.1200000000008</v>
      </c>
      <c r="AW430">
        <v>0.4839</v>
      </c>
      <c r="AX430" s="1">
        <v>7053.59</v>
      </c>
      <c r="AY430">
        <v>0.41549999999999998</v>
      </c>
      <c r="AZ430">
        <v>945.32</v>
      </c>
      <c r="BA430">
        <v>5.57E-2</v>
      </c>
      <c r="BB430">
        <v>763.37</v>
      </c>
      <c r="BC430">
        <v>4.4999999999999998E-2</v>
      </c>
      <c r="BD430" s="1">
        <v>16977.41</v>
      </c>
      <c r="BE430" s="1">
        <v>2111.91</v>
      </c>
      <c r="BF430">
        <v>0.57969999999999999</v>
      </c>
      <c r="BG430">
        <v>0.61539999999999995</v>
      </c>
      <c r="BH430">
        <v>0.1978</v>
      </c>
      <c r="BI430">
        <v>0.13400000000000001</v>
      </c>
      <c r="BJ430">
        <v>4.1000000000000002E-2</v>
      </c>
      <c r="BK430">
        <v>1.1900000000000001E-2</v>
      </c>
    </row>
    <row r="431" spans="1:63" x14ac:dyDescent="0.25">
      <c r="A431" t="s">
        <v>432</v>
      </c>
      <c r="B431">
        <v>49924</v>
      </c>
      <c r="C431">
        <v>24</v>
      </c>
      <c r="D431">
        <v>184.18</v>
      </c>
      <c r="E431" s="1">
        <v>4420.21</v>
      </c>
      <c r="F431" s="1">
        <v>4601.33</v>
      </c>
      <c r="G431">
        <v>5.0000000000000001E-3</v>
      </c>
      <c r="H431">
        <v>1.6999999999999999E-3</v>
      </c>
      <c r="I431">
        <v>3.3300000000000003E-2</v>
      </c>
      <c r="J431">
        <v>6.9999999999999999E-4</v>
      </c>
      <c r="K431">
        <v>3.2899999999999999E-2</v>
      </c>
      <c r="L431">
        <v>0.87029999999999996</v>
      </c>
      <c r="M431">
        <v>5.6000000000000001E-2</v>
      </c>
      <c r="N431">
        <v>0.40350000000000003</v>
      </c>
      <c r="O431">
        <v>7.1999999999999998E-3</v>
      </c>
      <c r="P431">
        <v>0.113</v>
      </c>
      <c r="Q431" s="1">
        <v>64444.27</v>
      </c>
      <c r="R431">
        <v>0.1</v>
      </c>
      <c r="S431">
        <v>0.27</v>
      </c>
      <c r="T431">
        <v>0.63</v>
      </c>
      <c r="U431">
        <v>30.5</v>
      </c>
      <c r="V431" s="1">
        <v>91705.72</v>
      </c>
      <c r="W431">
        <v>144.81</v>
      </c>
      <c r="X431" s="1">
        <v>159120.95000000001</v>
      </c>
      <c r="Y431">
        <v>0.70640000000000003</v>
      </c>
      <c r="Z431">
        <v>0.23599999999999999</v>
      </c>
      <c r="AA431">
        <v>5.7700000000000001E-2</v>
      </c>
      <c r="AB431">
        <v>0.29360000000000003</v>
      </c>
      <c r="AC431">
        <v>159.12</v>
      </c>
      <c r="AD431" s="1">
        <v>5174.71</v>
      </c>
      <c r="AE431">
        <v>607.72</v>
      </c>
      <c r="AF431" s="1">
        <v>133682.56</v>
      </c>
      <c r="AG431">
        <v>228</v>
      </c>
      <c r="AH431" s="1">
        <v>33710</v>
      </c>
      <c r="AI431" s="1">
        <v>50691</v>
      </c>
      <c r="AJ431">
        <v>45.5</v>
      </c>
      <c r="AK431">
        <v>31.2</v>
      </c>
      <c r="AL431">
        <v>33.299999999999997</v>
      </c>
      <c r="AM431">
        <v>4.7</v>
      </c>
      <c r="AN431">
        <v>0</v>
      </c>
      <c r="AO431">
        <v>0.83940000000000003</v>
      </c>
      <c r="AP431" s="1">
        <v>1335.69</v>
      </c>
      <c r="AQ431" s="1">
        <v>1785.03</v>
      </c>
      <c r="AR431" s="1">
        <v>6291.54</v>
      </c>
      <c r="AS431">
        <v>812.21</v>
      </c>
      <c r="AT431">
        <v>206.5</v>
      </c>
      <c r="AU431" s="1">
        <v>10430.959999999999</v>
      </c>
      <c r="AV431" s="1">
        <v>5047.8500000000004</v>
      </c>
      <c r="AW431">
        <v>0.4476</v>
      </c>
      <c r="AX431" s="1">
        <v>4388.5200000000004</v>
      </c>
      <c r="AY431">
        <v>0.3891</v>
      </c>
      <c r="AZ431" s="1">
        <v>1073.2</v>
      </c>
      <c r="BA431">
        <v>9.5200000000000007E-2</v>
      </c>
      <c r="BB431">
        <v>767.85</v>
      </c>
      <c r="BC431">
        <v>6.8099999999999994E-2</v>
      </c>
      <c r="BD431" s="1">
        <v>11277.43</v>
      </c>
      <c r="BE431" s="1">
        <v>4469.2299999999996</v>
      </c>
      <c r="BF431">
        <v>1.2867999999999999</v>
      </c>
      <c r="BG431">
        <v>0.62109999999999999</v>
      </c>
      <c r="BH431">
        <v>0.1993</v>
      </c>
      <c r="BI431">
        <v>0.127</v>
      </c>
      <c r="BJ431">
        <v>4.0500000000000001E-2</v>
      </c>
      <c r="BK431">
        <v>1.21E-2</v>
      </c>
    </row>
    <row r="432" spans="1:63" x14ac:dyDescent="0.25">
      <c r="A432" t="s">
        <v>433</v>
      </c>
      <c r="B432">
        <v>45583</v>
      </c>
      <c r="C432">
        <v>28</v>
      </c>
      <c r="D432">
        <v>190.31</v>
      </c>
      <c r="E432" s="1">
        <v>5328.74</v>
      </c>
      <c r="F432" s="1">
        <v>5282.08</v>
      </c>
      <c r="G432">
        <v>4.9799999999999997E-2</v>
      </c>
      <c r="H432">
        <v>2.9999999999999997E-4</v>
      </c>
      <c r="I432">
        <v>2.29E-2</v>
      </c>
      <c r="J432">
        <v>1.6000000000000001E-3</v>
      </c>
      <c r="K432">
        <v>7.0599999999999996E-2</v>
      </c>
      <c r="L432">
        <v>0.8226</v>
      </c>
      <c r="M432">
        <v>3.2099999999999997E-2</v>
      </c>
      <c r="N432">
        <v>0.1124</v>
      </c>
      <c r="O432">
        <v>8.6E-3</v>
      </c>
      <c r="P432">
        <v>0.1041</v>
      </c>
      <c r="Q432" s="1">
        <v>67724.14</v>
      </c>
      <c r="R432">
        <v>0.25159999999999999</v>
      </c>
      <c r="S432">
        <v>0.27639999999999998</v>
      </c>
      <c r="T432">
        <v>0.47199999999999998</v>
      </c>
      <c r="U432">
        <v>35</v>
      </c>
      <c r="V432" s="1">
        <v>96705.63</v>
      </c>
      <c r="W432">
        <v>149</v>
      </c>
      <c r="X432" s="1">
        <v>178192.77</v>
      </c>
      <c r="Y432">
        <v>0.78410000000000002</v>
      </c>
      <c r="Z432">
        <v>0.19320000000000001</v>
      </c>
      <c r="AA432">
        <v>2.2700000000000001E-2</v>
      </c>
      <c r="AB432">
        <v>0.21590000000000001</v>
      </c>
      <c r="AC432">
        <v>178.19</v>
      </c>
      <c r="AD432" s="1">
        <v>6562.52</v>
      </c>
      <c r="AE432">
        <v>709.16</v>
      </c>
      <c r="AF432" s="1">
        <v>186025.4</v>
      </c>
      <c r="AG432">
        <v>450</v>
      </c>
      <c r="AH432" s="1">
        <v>54536</v>
      </c>
      <c r="AI432" s="1">
        <v>94251</v>
      </c>
      <c r="AJ432">
        <v>65.8</v>
      </c>
      <c r="AK432">
        <v>35.700000000000003</v>
      </c>
      <c r="AL432">
        <v>38</v>
      </c>
      <c r="AM432">
        <v>4.3</v>
      </c>
      <c r="AN432" s="1">
        <v>1368.23</v>
      </c>
      <c r="AO432">
        <v>0.69940000000000002</v>
      </c>
      <c r="AP432" s="1">
        <v>1477.05</v>
      </c>
      <c r="AQ432" s="1">
        <v>1731.75</v>
      </c>
      <c r="AR432" s="1">
        <v>6958.26</v>
      </c>
      <c r="AS432">
        <v>881.11</v>
      </c>
      <c r="AT432">
        <v>190.78</v>
      </c>
      <c r="AU432" s="1">
        <v>11238.95</v>
      </c>
      <c r="AV432" s="1">
        <v>3082.01</v>
      </c>
      <c r="AW432">
        <v>0.28210000000000002</v>
      </c>
      <c r="AX432" s="1">
        <v>6757.62</v>
      </c>
      <c r="AY432">
        <v>0.61850000000000005</v>
      </c>
      <c r="AZ432">
        <v>788.29</v>
      </c>
      <c r="BA432">
        <v>7.2099999999999997E-2</v>
      </c>
      <c r="BB432">
        <v>298.26</v>
      </c>
      <c r="BC432">
        <v>2.7300000000000001E-2</v>
      </c>
      <c r="BD432" s="1">
        <v>10926.19</v>
      </c>
      <c r="BE432" s="1">
        <v>1815.22</v>
      </c>
      <c r="BF432">
        <v>0.25369999999999998</v>
      </c>
      <c r="BG432">
        <v>0.6079</v>
      </c>
      <c r="BH432">
        <v>0.23</v>
      </c>
      <c r="BI432">
        <v>0.1255</v>
      </c>
      <c r="BJ432">
        <v>2.8199999999999999E-2</v>
      </c>
      <c r="BK432">
        <v>8.3000000000000001E-3</v>
      </c>
    </row>
    <row r="433" spans="1:63" x14ac:dyDescent="0.25">
      <c r="A433" t="s">
        <v>434</v>
      </c>
      <c r="B433">
        <v>47076</v>
      </c>
      <c r="C433">
        <v>36</v>
      </c>
      <c r="D433">
        <v>9.73</v>
      </c>
      <c r="E433">
        <v>350.32</v>
      </c>
      <c r="F433">
        <v>524.4</v>
      </c>
      <c r="G433">
        <v>1.9099999999999999E-2</v>
      </c>
      <c r="H433">
        <v>0</v>
      </c>
      <c r="I433">
        <v>1.1599999999999999E-2</v>
      </c>
      <c r="J433">
        <v>3.8E-3</v>
      </c>
      <c r="K433">
        <v>0.10290000000000001</v>
      </c>
      <c r="L433">
        <v>0.85409999999999997</v>
      </c>
      <c r="M433">
        <v>8.5000000000000006E-3</v>
      </c>
      <c r="N433">
        <v>0.23369999999999999</v>
      </c>
      <c r="O433">
        <v>0</v>
      </c>
      <c r="P433">
        <v>0.10009999999999999</v>
      </c>
      <c r="Q433" s="1">
        <v>59586.59</v>
      </c>
      <c r="R433">
        <v>0.1719</v>
      </c>
      <c r="S433">
        <v>9.3799999999999994E-2</v>
      </c>
      <c r="T433">
        <v>0.73440000000000005</v>
      </c>
      <c r="U433">
        <v>6</v>
      </c>
      <c r="V433" s="1">
        <v>76740.5</v>
      </c>
      <c r="W433">
        <v>57.41</v>
      </c>
      <c r="X433" s="1">
        <v>186347.25</v>
      </c>
      <c r="Y433">
        <v>0.76329999999999998</v>
      </c>
      <c r="Z433">
        <v>5.1200000000000002E-2</v>
      </c>
      <c r="AA433">
        <v>0.1855</v>
      </c>
      <c r="AB433">
        <v>0.23669999999999999</v>
      </c>
      <c r="AC433">
        <v>186.35</v>
      </c>
      <c r="AD433" s="1">
        <v>5467.7</v>
      </c>
      <c r="AE433">
        <v>557.02</v>
      </c>
      <c r="AF433" s="1">
        <v>106324.82</v>
      </c>
      <c r="AG433">
        <v>117</v>
      </c>
      <c r="AH433" s="1">
        <v>31232</v>
      </c>
      <c r="AI433" s="1">
        <v>53457</v>
      </c>
      <c r="AJ433">
        <v>51.3</v>
      </c>
      <c r="AK433">
        <v>23.73</v>
      </c>
      <c r="AL433">
        <v>33.39</v>
      </c>
      <c r="AM433">
        <v>5.5</v>
      </c>
      <c r="AN433" s="1">
        <v>1539.63</v>
      </c>
      <c r="AO433">
        <v>1.5854999999999999</v>
      </c>
      <c r="AP433" s="1">
        <v>1929.3</v>
      </c>
      <c r="AQ433" s="1">
        <v>1992.73</v>
      </c>
      <c r="AR433" s="1">
        <v>6102.97</v>
      </c>
      <c r="AS433">
        <v>412.6</v>
      </c>
      <c r="AT433">
        <v>112.41</v>
      </c>
      <c r="AU433" s="1">
        <v>10549.98</v>
      </c>
      <c r="AV433" s="1">
        <v>4865.62</v>
      </c>
      <c r="AW433">
        <v>0.37109999999999999</v>
      </c>
      <c r="AX433" s="1">
        <v>4102.99</v>
      </c>
      <c r="AY433">
        <v>0.313</v>
      </c>
      <c r="AZ433" s="1">
        <v>3663.4</v>
      </c>
      <c r="BA433">
        <v>0.27939999999999998</v>
      </c>
      <c r="BB433">
        <v>478.12</v>
      </c>
      <c r="BC433">
        <v>3.6499999999999998E-2</v>
      </c>
      <c r="BD433" s="1">
        <v>13110.13</v>
      </c>
      <c r="BE433" s="1">
        <v>9118.23</v>
      </c>
      <c r="BF433">
        <v>2.9348999999999998</v>
      </c>
      <c r="BG433">
        <v>0.58130000000000004</v>
      </c>
      <c r="BH433">
        <v>0.20979999999999999</v>
      </c>
      <c r="BI433">
        <v>0.16170000000000001</v>
      </c>
      <c r="BJ433">
        <v>2.98E-2</v>
      </c>
      <c r="BK433">
        <v>1.7399999999999999E-2</v>
      </c>
    </row>
    <row r="434" spans="1:63" x14ac:dyDescent="0.25">
      <c r="A434" t="s">
        <v>435</v>
      </c>
      <c r="B434">
        <v>46896</v>
      </c>
      <c r="C434">
        <v>39</v>
      </c>
      <c r="D434">
        <v>273.68</v>
      </c>
      <c r="E434" s="1">
        <v>10673.64</v>
      </c>
      <c r="F434" s="1">
        <v>10403.42</v>
      </c>
      <c r="G434">
        <v>4.1099999999999998E-2</v>
      </c>
      <c r="H434">
        <v>6.9999999999999999E-4</v>
      </c>
      <c r="I434">
        <v>0.25530000000000003</v>
      </c>
      <c r="J434">
        <v>2.3E-3</v>
      </c>
      <c r="K434">
        <v>5.3800000000000001E-2</v>
      </c>
      <c r="L434">
        <v>0.57010000000000005</v>
      </c>
      <c r="M434">
        <v>7.6700000000000004E-2</v>
      </c>
      <c r="N434">
        <v>0.28239999999999998</v>
      </c>
      <c r="O434">
        <v>4.3700000000000003E-2</v>
      </c>
      <c r="P434">
        <v>0.14549999999999999</v>
      </c>
      <c r="Q434" s="1">
        <v>75485.47</v>
      </c>
      <c r="R434">
        <v>0.19789999999999999</v>
      </c>
      <c r="S434">
        <v>0.184</v>
      </c>
      <c r="T434">
        <v>0.61809999999999998</v>
      </c>
      <c r="U434">
        <v>79.5</v>
      </c>
      <c r="V434" s="1">
        <v>85702.39</v>
      </c>
      <c r="W434">
        <v>132.96</v>
      </c>
      <c r="X434" s="1">
        <v>119190.37</v>
      </c>
      <c r="Y434">
        <v>0.83069999999999999</v>
      </c>
      <c r="Z434">
        <v>0.14860000000000001</v>
      </c>
      <c r="AA434">
        <v>2.07E-2</v>
      </c>
      <c r="AB434">
        <v>0.16930000000000001</v>
      </c>
      <c r="AC434">
        <v>119.19</v>
      </c>
      <c r="AD434" s="1">
        <v>4216.5200000000004</v>
      </c>
      <c r="AE434">
        <v>569.29</v>
      </c>
      <c r="AF434" s="1">
        <v>123128.12</v>
      </c>
      <c r="AG434">
        <v>177</v>
      </c>
      <c r="AH434" s="1">
        <v>47002</v>
      </c>
      <c r="AI434" s="1">
        <v>75961</v>
      </c>
      <c r="AJ434">
        <v>74.2</v>
      </c>
      <c r="AK434">
        <v>34.47</v>
      </c>
      <c r="AL434">
        <v>35</v>
      </c>
      <c r="AM434">
        <v>4.5</v>
      </c>
      <c r="AN434" s="1">
        <v>1768.09</v>
      </c>
      <c r="AO434">
        <v>1.0198</v>
      </c>
      <c r="AP434" s="1">
        <v>1418.14</v>
      </c>
      <c r="AQ434" s="1">
        <v>2167.21</v>
      </c>
      <c r="AR434" s="1">
        <v>7035.31</v>
      </c>
      <c r="AS434">
        <v>799.92</v>
      </c>
      <c r="AT434">
        <v>450.54</v>
      </c>
      <c r="AU434" s="1">
        <v>11871.13</v>
      </c>
      <c r="AV434" s="1">
        <v>6017.64</v>
      </c>
      <c r="AW434">
        <v>0.47010000000000002</v>
      </c>
      <c r="AX434" s="1">
        <v>5472.89</v>
      </c>
      <c r="AY434">
        <v>0.42759999999999998</v>
      </c>
      <c r="AZ434">
        <v>788.06</v>
      </c>
      <c r="BA434">
        <v>6.1600000000000002E-2</v>
      </c>
      <c r="BB434">
        <v>521.41999999999996</v>
      </c>
      <c r="BC434">
        <v>4.07E-2</v>
      </c>
      <c r="BD434" s="1">
        <v>12800.01</v>
      </c>
      <c r="BE434" s="1">
        <v>5078.71</v>
      </c>
      <c r="BF434">
        <v>1.1657999999999999</v>
      </c>
      <c r="BG434">
        <v>0.58099999999999996</v>
      </c>
      <c r="BH434">
        <v>0.21290000000000001</v>
      </c>
      <c r="BI434">
        <v>0.1618</v>
      </c>
      <c r="BJ434">
        <v>3.1E-2</v>
      </c>
      <c r="BK434">
        <v>1.3299999999999999E-2</v>
      </c>
    </row>
    <row r="435" spans="1:63" x14ac:dyDescent="0.25">
      <c r="A435" t="s">
        <v>436</v>
      </c>
      <c r="B435">
        <v>47084</v>
      </c>
      <c r="C435">
        <v>74</v>
      </c>
      <c r="D435">
        <v>18.34</v>
      </c>
      <c r="E435" s="1">
        <v>1357.17</v>
      </c>
      <c r="F435" s="1">
        <v>1196.5</v>
      </c>
      <c r="G435">
        <v>4.4000000000000003E-3</v>
      </c>
      <c r="H435">
        <v>8.0000000000000004E-4</v>
      </c>
      <c r="I435">
        <v>3.7000000000000002E-3</v>
      </c>
      <c r="J435">
        <v>0</v>
      </c>
      <c r="K435">
        <v>6.6199999999999995E-2</v>
      </c>
      <c r="L435">
        <v>0.91049999999999998</v>
      </c>
      <c r="M435">
        <v>1.44E-2</v>
      </c>
      <c r="N435">
        <v>0.36259999999999998</v>
      </c>
      <c r="O435">
        <v>1.06E-2</v>
      </c>
      <c r="P435">
        <v>0.14330000000000001</v>
      </c>
      <c r="Q435" s="1">
        <v>59729.279999999999</v>
      </c>
      <c r="R435">
        <v>0.22109999999999999</v>
      </c>
      <c r="S435">
        <v>7.3700000000000002E-2</v>
      </c>
      <c r="T435">
        <v>0.70530000000000004</v>
      </c>
      <c r="U435">
        <v>11</v>
      </c>
      <c r="V435" s="1">
        <v>70279.820000000007</v>
      </c>
      <c r="W435">
        <v>119.45</v>
      </c>
      <c r="X435" s="1">
        <v>136650.35</v>
      </c>
      <c r="Y435">
        <v>0.81069999999999998</v>
      </c>
      <c r="Z435">
        <v>0.1361</v>
      </c>
      <c r="AA435">
        <v>5.3199999999999997E-2</v>
      </c>
      <c r="AB435">
        <v>0.1893</v>
      </c>
      <c r="AC435">
        <v>136.65</v>
      </c>
      <c r="AD435" s="1">
        <v>4514.3599999999997</v>
      </c>
      <c r="AE435">
        <v>516.85</v>
      </c>
      <c r="AF435" s="1">
        <v>135553.37</v>
      </c>
      <c r="AG435">
        <v>242</v>
      </c>
      <c r="AH435" s="1">
        <v>34096</v>
      </c>
      <c r="AI435" s="1">
        <v>51944</v>
      </c>
      <c r="AJ435">
        <v>56.04</v>
      </c>
      <c r="AK435">
        <v>29.73</v>
      </c>
      <c r="AL435">
        <v>43.71</v>
      </c>
      <c r="AM435">
        <v>4</v>
      </c>
      <c r="AN435">
        <v>0</v>
      </c>
      <c r="AO435">
        <v>1.0024</v>
      </c>
      <c r="AP435" s="1">
        <v>1818.45</v>
      </c>
      <c r="AQ435" s="1">
        <v>2275.4899999999998</v>
      </c>
      <c r="AR435" s="1">
        <v>7410.14</v>
      </c>
      <c r="AS435">
        <v>490.44</v>
      </c>
      <c r="AT435">
        <v>59.91</v>
      </c>
      <c r="AU435" s="1">
        <v>12054.47</v>
      </c>
      <c r="AV435" s="1">
        <v>6714.43</v>
      </c>
      <c r="AW435">
        <v>0.51029999999999998</v>
      </c>
      <c r="AX435" s="1">
        <v>4393.42</v>
      </c>
      <c r="AY435">
        <v>0.33389999999999997</v>
      </c>
      <c r="AZ435" s="1">
        <v>1151.67</v>
      </c>
      <c r="BA435">
        <v>8.7499999999999994E-2</v>
      </c>
      <c r="BB435">
        <v>899.24</v>
      </c>
      <c r="BC435">
        <v>6.83E-2</v>
      </c>
      <c r="BD435" s="1">
        <v>13158.76</v>
      </c>
      <c r="BE435" s="1">
        <v>4512.49</v>
      </c>
      <c r="BF435">
        <v>1.5204</v>
      </c>
      <c r="BG435">
        <v>0.52470000000000006</v>
      </c>
      <c r="BH435">
        <v>0.21759999999999999</v>
      </c>
      <c r="BI435">
        <v>0.2145</v>
      </c>
      <c r="BJ435">
        <v>3.1899999999999998E-2</v>
      </c>
      <c r="BK435">
        <v>1.1299999999999999E-2</v>
      </c>
    </row>
    <row r="436" spans="1:63" x14ac:dyDescent="0.25">
      <c r="A436" t="s">
        <v>437</v>
      </c>
      <c r="B436">
        <v>44644</v>
      </c>
      <c r="C436">
        <v>53</v>
      </c>
      <c r="D436">
        <v>67.489999999999995</v>
      </c>
      <c r="E436" s="1">
        <v>3577.06</v>
      </c>
      <c r="F436" s="1">
        <v>3170.85</v>
      </c>
      <c r="G436">
        <v>5.0000000000000001E-3</v>
      </c>
      <c r="H436">
        <v>1.4E-3</v>
      </c>
      <c r="I436">
        <v>3.1699999999999999E-2</v>
      </c>
      <c r="J436">
        <v>1.5E-3</v>
      </c>
      <c r="K436">
        <v>2.6200000000000001E-2</v>
      </c>
      <c r="L436">
        <v>0.84770000000000001</v>
      </c>
      <c r="M436">
        <v>8.6499999999999994E-2</v>
      </c>
      <c r="N436">
        <v>0.52180000000000004</v>
      </c>
      <c r="O436">
        <v>3.0999999999999999E-3</v>
      </c>
      <c r="P436">
        <v>0.1409</v>
      </c>
      <c r="Q436" s="1">
        <v>63020.02</v>
      </c>
      <c r="R436">
        <v>0.2477</v>
      </c>
      <c r="S436">
        <v>0.2056</v>
      </c>
      <c r="T436">
        <v>0.54669999999999996</v>
      </c>
      <c r="U436">
        <v>25</v>
      </c>
      <c r="V436" s="1">
        <v>95127.44</v>
      </c>
      <c r="W436">
        <v>134.84</v>
      </c>
      <c r="X436" s="1">
        <v>110019.57</v>
      </c>
      <c r="Y436">
        <v>0.72740000000000005</v>
      </c>
      <c r="Z436">
        <v>0.24979999999999999</v>
      </c>
      <c r="AA436">
        <v>2.2800000000000001E-2</v>
      </c>
      <c r="AB436">
        <v>0.27260000000000001</v>
      </c>
      <c r="AC436">
        <v>110.02</v>
      </c>
      <c r="AD436" s="1">
        <v>3419.66</v>
      </c>
      <c r="AE436">
        <v>492.07</v>
      </c>
      <c r="AF436" s="1">
        <v>109868.8</v>
      </c>
      <c r="AG436">
        <v>127</v>
      </c>
      <c r="AH436" s="1">
        <v>30789</v>
      </c>
      <c r="AI436" s="1">
        <v>49000</v>
      </c>
      <c r="AJ436">
        <v>45.07</v>
      </c>
      <c r="AK436">
        <v>29.2</v>
      </c>
      <c r="AL436">
        <v>35.299999999999997</v>
      </c>
      <c r="AM436">
        <v>2.2999999999999998</v>
      </c>
      <c r="AN436" s="1">
        <v>1827.43</v>
      </c>
      <c r="AO436">
        <v>1.4326000000000001</v>
      </c>
      <c r="AP436" s="1">
        <v>1869.52</v>
      </c>
      <c r="AQ436" s="1">
        <v>2048.9699999999998</v>
      </c>
      <c r="AR436" s="1">
        <v>7355.97</v>
      </c>
      <c r="AS436">
        <v>791.94</v>
      </c>
      <c r="AT436">
        <v>200.75</v>
      </c>
      <c r="AU436" s="1">
        <v>12267.14</v>
      </c>
      <c r="AV436" s="1">
        <v>6501.04</v>
      </c>
      <c r="AW436">
        <v>0.47249999999999998</v>
      </c>
      <c r="AX436" s="1">
        <v>5224.3</v>
      </c>
      <c r="AY436">
        <v>0.37969999999999998</v>
      </c>
      <c r="AZ436">
        <v>884.85</v>
      </c>
      <c r="BA436">
        <v>6.4299999999999996E-2</v>
      </c>
      <c r="BB436" s="1">
        <v>1147.77</v>
      </c>
      <c r="BC436">
        <v>8.3400000000000002E-2</v>
      </c>
      <c r="BD436" s="1">
        <v>13757.96</v>
      </c>
      <c r="BE436" s="1">
        <v>4387.8599999999997</v>
      </c>
      <c r="BF436">
        <v>1.3626</v>
      </c>
      <c r="BG436">
        <v>0.50719999999999998</v>
      </c>
      <c r="BH436">
        <v>0.22320000000000001</v>
      </c>
      <c r="BI436">
        <v>0.23250000000000001</v>
      </c>
      <c r="BJ436">
        <v>3.0200000000000001E-2</v>
      </c>
      <c r="BK436">
        <v>7.0000000000000001E-3</v>
      </c>
    </row>
    <row r="437" spans="1:63" x14ac:dyDescent="0.25">
      <c r="A437" t="s">
        <v>438</v>
      </c>
      <c r="B437">
        <v>49932</v>
      </c>
      <c r="C437">
        <v>29</v>
      </c>
      <c r="D437">
        <v>217.17</v>
      </c>
      <c r="E437" s="1">
        <v>6297.86</v>
      </c>
      <c r="F437" s="1">
        <v>6061.36</v>
      </c>
      <c r="G437">
        <v>8.8000000000000005E-3</v>
      </c>
      <c r="H437">
        <v>4.0000000000000002E-4</v>
      </c>
      <c r="I437">
        <v>0.1525</v>
      </c>
      <c r="J437">
        <v>2E-3</v>
      </c>
      <c r="K437">
        <v>3.5299999999999998E-2</v>
      </c>
      <c r="L437">
        <v>0.71960000000000002</v>
      </c>
      <c r="M437">
        <v>8.14E-2</v>
      </c>
      <c r="N437">
        <v>0.42370000000000002</v>
      </c>
      <c r="O437">
        <v>9.5999999999999992E-3</v>
      </c>
      <c r="P437">
        <v>0.1278</v>
      </c>
      <c r="Q437" s="1">
        <v>54778.65</v>
      </c>
      <c r="R437">
        <v>0.2903</v>
      </c>
      <c r="S437">
        <v>0.19620000000000001</v>
      </c>
      <c r="T437">
        <v>0.51339999999999997</v>
      </c>
      <c r="U437">
        <v>26.08</v>
      </c>
      <c r="V437" s="1">
        <v>98798.48</v>
      </c>
      <c r="W437">
        <v>241.42</v>
      </c>
      <c r="X437" s="1">
        <v>174506.63</v>
      </c>
      <c r="Y437">
        <v>0.79210000000000003</v>
      </c>
      <c r="Z437">
        <v>0.17219999999999999</v>
      </c>
      <c r="AA437">
        <v>3.56E-2</v>
      </c>
      <c r="AB437">
        <v>0.2079</v>
      </c>
      <c r="AC437">
        <v>174.51</v>
      </c>
      <c r="AD437" s="1">
        <v>5241.29</v>
      </c>
      <c r="AE437">
        <v>715.97</v>
      </c>
      <c r="AF437" s="1">
        <v>151621.71</v>
      </c>
      <c r="AG437">
        <v>322</v>
      </c>
      <c r="AH437" s="1">
        <v>34284</v>
      </c>
      <c r="AI437" s="1">
        <v>60081</v>
      </c>
      <c r="AJ437">
        <v>59.5</v>
      </c>
      <c r="AK437">
        <v>28</v>
      </c>
      <c r="AL437">
        <v>33.270000000000003</v>
      </c>
      <c r="AM437">
        <v>5.8</v>
      </c>
      <c r="AN437">
        <v>0</v>
      </c>
      <c r="AO437">
        <v>0.72609999999999997</v>
      </c>
      <c r="AP437" s="1">
        <v>1231.8599999999999</v>
      </c>
      <c r="AQ437" s="1">
        <v>2276.84</v>
      </c>
      <c r="AR437" s="1">
        <v>5164.8</v>
      </c>
      <c r="AS437">
        <v>472.14</v>
      </c>
      <c r="AT437">
        <v>295.01</v>
      </c>
      <c r="AU437" s="1">
        <v>9440.65</v>
      </c>
      <c r="AV437" s="1">
        <v>4645.6000000000004</v>
      </c>
      <c r="AW437">
        <v>0.4199</v>
      </c>
      <c r="AX437" s="1">
        <v>4762.68</v>
      </c>
      <c r="AY437">
        <v>0.43049999999999999</v>
      </c>
      <c r="AZ437">
        <v>767.92</v>
      </c>
      <c r="BA437">
        <v>6.9400000000000003E-2</v>
      </c>
      <c r="BB437">
        <v>886.19</v>
      </c>
      <c r="BC437">
        <v>8.0100000000000005E-2</v>
      </c>
      <c r="BD437" s="1">
        <v>11062.39</v>
      </c>
      <c r="BE437" s="1">
        <v>3345.18</v>
      </c>
      <c r="BF437">
        <v>0.69259999999999999</v>
      </c>
      <c r="BG437">
        <v>0.5474</v>
      </c>
      <c r="BH437">
        <v>0.2082</v>
      </c>
      <c r="BI437">
        <v>0.18659999999999999</v>
      </c>
      <c r="BJ437">
        <v>4.6600000000000003E-2</v>
      </c>
      <c r="BK437">
        <v>1.12E-2</v>
      </c>
    </row>
    <row r="438" spans="1:63" x14ac:dyDescent="0.25">
      <c r="A438" t="s">
        <v>439</v>
      </c>
      <c r="B438">
        <v>48421</v>
      </c>
      <c r="C438">
        <v>35</v>
      </c>
      <c r="D438">
        <v>34.99</v>
      </c>
      <c r="E438" s="1">
        <v>1224.8</v>
      </c>
      <c r="F438" s="1">
        <v>1307.44</v>
      </c>
      <c r="G438">
        <v>9.1999999999999998E-3</v>
      </c>
      <c r="H438">
        <v>0</v>
      </c>
      <c r="I438">
        <v>9.1000000000000004E-3</v>
      </c>
      <c r="J438">
        <v>3.0999999999999999E-3</v>
      </c>
      <c r="K438">
        <v>1.8499999999999999E-2</v>
      </c>
      <c r="L438">
        <v>0.9345</v>
      </c>
      <c r="M438">
        <v>2.5700000000000001E-2</v>
      </c>
      <c r="N438">
        <v>0.34150000000000003</v>
      </c>
      <c r="O438">
        <v>2.06E-2</v>
      </c>
      <c r="P438">
        <v>9.6799999999999997E-2</v>
      </c>
      <c r="Q438" s="1">
        <v>47475.88</v>
      </c>
      <c r="R438">
        <v>0.24049999999999999</v>
      </c>
      <c r="S438">
        <v>6.3299999999999995E-2</v>
      </c>
      <c r="T438">
        <v>0.69620000000000004</v>
      </c>
      <c r="U438">
        <v>7</v>
      </c>
      <c r="V438" s="1">
        <v>74560.289999999994</v>
      </c>
      <c r="W438">
        <v>170.41</v>
      </c>
      <c r="X438" s="1">
        <v>161432.1</v>
      </c>
      <c r="Y438">
        <v>0.82240000000000002</v>
      </c>
      <c r="Z438">
        <v>0.11070000000000001</v>
      </c>
      <c r="AA438">
        <v>6.6900000000000001E-2</v>
      </c>
      <c r="AB438">
        <v>0.17760000000000001</v>
      </c>
      <c r="AC438">
        <v>161.43</v>
      </c>
      <c r="AD438" s="1">
        <v>4373.0200000000004</v>
      </c>
      <c r="AE438">
        <v>473.12</v>
      </c>
      <c r="AF438" s="1">
        <v>161437.14000000001</v>
      </c>
      <c r="AG438">
        <v>375</v>
      </c>
      <c r="AH438" s="1">
        <v>36370</v>
      </c>
      <c r="AI438" s="1">
        <v>64207</v>
      </c>
      <c r="AJ438">
        <v>49.81</v>
      </c>
      <c r="AK438">
        <v>24.52</v>
      </c>
      <c r="AL438">
        <v>32.46</v>
      </c>
      <c r="AM438">
        <v>6</v>
      </c>
      <c r="AN438">
        <v>0</v>
      </c>
      <c r="AO438">
        <v>0.64490000000000003</v>
      </c>
      <c r="AP438" s="1">
        <v>1185.3599999999999</v>
      </c>
      <c r="AQ438" s="1">
        <v>1424.88</v>
      </c>
      <c r="AR438" s="1">
        <v>4832.47</v>
      </c>
      <c r="AS438">
        <v>367.37</v>
      </c>
      <c r="AT438">
        <v>286.48</v>
      </c>
      <c r="AU438" s="1">
        <v>8096.59</v>
      </c>
      <c r="AV438" s="1">
        <v>3836.98</v>
      </c>
      <c r="AW438">
        <v>0.3644</v>
      </c>
      <c r="AX438" s="1">
        <v>3312.9</v>
      </c>
      <c r="AY438">
        <v>0.31469999999999998</v>
      </c>
      <c r="AZ438" s="1">
        <v>2572.69</v>
      </c>
      <c r="BA438">
        <v>0.24440000000000001</v>
      </c>
      <c r="BB438">
        <v>805.85</v>
      </c>
      <c r="BC438">
        <v>7.6499999999999999E-2</v>
      </c>
      <c r="BD438" s="1">
        <v>10528.42</v>
      </c>
      <c r="BE438" s="1">
        <v>3278.43</v>
      </c>
      <c r="BF438">
        <v>0.69299999999999995</v>
      </c>
      <c r="BG438">
        <v>0.48149999999999998</v>
      </c>
      <c r="BH438">
        <v>0.17130000000000001</v>
      </c>
      <c r="BI438">
        <v>0.31159999999999999</v>
      </c>
      <c r="BJ438">
        <v>2.29E-2</v>
      </c>
      <c r="BK438">
        <v>1.26E-2</v>
      </c>
    </row>
    <row r="439" spans="1:63" x14ac:dyDescent="0.25">
      <c r="A439" t="s">
        <v>440</v>
      </c>
      <c r="B439">
        <v>49460</v>
      </c>
      <c r="C439">
        <v>66</v>
      </c>
      <c r="D439">
        <v>10.77</v>
      </c>
      <c r="E439">
        <v>710.63</v>
      </c>
      <c r="F439">
        <v>678.74</v>
      </c>
      <c r="G439">
        <v>2.2000000000000001E-3</v>
      </c>
      <c r="H439">
        <v>0</v>
      </c>
      <c r="I439">
        <v>1.03E-2</v>
      </c>
      <c r="J439">
        <v>0</v>
      </c>
      <c r="K439">
        <v>4.6399999999999997E-2</v>
      </c>
      <c r="L439">
        <v>0.91579999999999995</v>
      </c>
      <c r="M439">
        <v>2.53E-2</v>
      </c>
      <c r="N439">
        <v>0.49170000000000003</v>
      </c>
      <c r="O439">
        <v>1.9E-3</v>
      </c>
      <c r="P439">
        <v>0.1363</v>
      </c>
      <c r="Q439" s="1">
        <v>47871.8</v>
      </c>
      <c r="R439">
        <v>0.2344</v>
      </c>
      <c r="S439">
        <v>0.1719</v>
      </c>
      <c r="T439">
        <v>0.59379999999999999</v>
      </c>
      <c r="U439">
        <v>11.25</v>
      </c>
      <c r="V439" s="1">
        <v>59558.93</v>
      </c>
      <c r="W439">
        <v>58.61</v>
      </c>
      <c r="X439" s="1">
        <v>118415.48</v>
      </c>
      <c r="Y439">
        <v>0.87</v>
      </c>
      <c r="Z439">
        <v>4.9500000000000002E-2</v>
      </c>
      <c r="AA439">
        <v>8.0600000000000005E-2</v>
      </c>
      <c r="AB439">
        <v>0.13</v>
      </c>
      <c r="AC439">
        <v>118.42</v>
      </c>
      <c r="AD439" s="1">
        <v>3463.89</v>
      </c>
      <c r="AE439">
        <v>436.99</v>
      </c>
      <c r="AF439" s="1">
        <v>113173.8</v>
      </c>
      <c r="AG439">
        <v>141</v>
      </c>
      <c r="AH439" s="1">
        <v>26697</v>
      </c>
      <c r="AI439" s="1">
        <v>43290</v>
      </c>
      <c r="AJ439">
        <v>33.6</v>
      </c>
      <c r="AK439">
        <v>28.74</v>
      </c>
      <c r="AL439">
        <v>31.19</v>
      </c>
      <c r="AM439">
        <v>4.4000000000000004</v>
      </c>
      <c r="AN439" s="1">
        <v>1340.31</v>
      </c>
      <c r="AO439">
        <v>1.9559</v>
      </c>
      <c r="AP439" s="1">
        <v>1649.97</v>
      </c>
      <c r="AQ439" s="1">
        <v>2781.71</v>
      </c>
      <c r="AR439" s="1">
        <v>7413.6</v>
      </c>
      <c r="AS439">
        <v>725.66</v>
      </c>
      <c r="AT439">
        <v>509.52</v>
      </c>
      <c r="AU439" s="1">
        <v>13080.45</v>
      </c>
      <c r="AV439" s="1">
        <v>8577.24</v>
      </c>
      <c r="AW439">
        <v>0.53620000000000001</v>
      </c>
      <c r="AX439" s="1">
        <v>4313.09</v>
      </c>
      <c r="AY439">
        <v>0.26960000000000001</v>
      </c>
      <c r="AZ439" s="1">
        <v>2160.84</v>
      </c>
      <c r="BA439">
        <v>0.1351</v>
      </c>
      <c r="BB439">
        <v>945.39</v>
      </c>
      <c r="BC439">
        <v>5.91E-2</v>
      </c>
      <c r="BD439" s="1">
        <v>15996.55</v>
      </c>
      <c r="BE439" s="1">
        <v>7997.23</v>
      </c>
      <c r="BF439">
        <v>3.2831999999999999</v>
      </c>
      <c r="BG439">
        <v>0.51480000000000004</v>
      </c>
      <c r="BH439">
        <v>0.22090000000000001</v>
      </c>
      <c r="BI439">
        <v>0.21560000000000001</v>
      </c>
      <c r="BJ439">
        <v>3.5400000000000001E-2</v>
      </c>
      <c r="BK439">
        <v>1.3299999999999999E-2</v>
      </c>
    </row>
    <row r="440" spans="1:63" x14ac:dyDescent="0.25">
      <c r="A440" t="s">
        <v>441</v>
      </c>
      <c r="B440">
        <v>48348</v>
      </c>
      <c r="C440">
        <v>18</v>
      </c>
      <c r="D440">
        <v>105.56</v>
      </c>
      <c r="E440" s="1">
        <v>1900.12</v>
      </c>
      <c r="F440" s="1">
        <v>1814.77</v>
      </c>
      <c r="G440">
        <v>1.35E-2</v>
      </c>
      <c r="H440">
        <v>1.6000000000000001E-3</v>
      </c>
      <c r="I440">
        <v>5.7999999999999996E-3</v>
      </c>
      <c r="J440">
        <v>1.1000000000000001E-3</v>
      </c>
      <c r="K440">
        <v>4.0300000000000002E-2</v>
      </c>
      <c r="L440">
        <v>0.92069999999999996</v>
      </c>
      <c r="M440">
        <v>1.7000000000000001E-2</v>
      </c>
      <c r="N440">
        <v>0.11890000000000001</v>
      </c>
      <c r="O440">
        <v>5.4000000000000003E-3</v>
      </c>
      <c r="P440">
        <v>9.1800000000000007E-2</v>
      </c>
      <c r="Q440" s="1">
        <v>57632.68</v>
      </c>
      <c r="R440">
        <v>0.1552</v>
      </c>
      <c r="S440">
        <v>0.3276</v>
      </c>
      <c r="T440">
        <v>0.51719999999999999</v>
      </c>
      <c r="U440">
        <v>11.34</v>
      </c>
      <c r="V440" s="1">
        <v>83049.22</v>
      </c>
      <c r="W440">
        <v>164.66</v>
      </c>
      <c r="X440" s="1">
        <v>212207.16</v>
      </c>
      <c r="Y440">
        <v>0.81610000000000005</v>
      </c>
      <c r="Z440">
        <v>0.14829999999999999</v>
      </c>
      <c r="AA440">
        <v>3.56E-2</v>
      </c>
      <c r="AB440">
        <v>0.18390000000000001</v>
      </c>
      <c r="AC440">
        <v>212.21</v>
      </c>
      <c r="AD440" s="1">
        <v>8477</v>
      </c>
      <c r="AE440" s="1">
        <v>1050.3</v>
      </c>
      <c r="AF440" s="1">
        <v>204439.95</v>
      </c>
      <c r="AG440">
        <v>493</v>
      </c>
      <c r="AH440" s="1">
        <v>42102</v>
      </c>
      <c r="AI440" s="1">
        <v>83207</v>
      </c>
      <c r="AJ440">
        <v>52.1</v>
      </c>
      <c r="AK440">
        <v>39.32</v>
      </c>
      <c r="AL440">
        <v>40.46</v>
      </c>
      <c r="AM440">
        <v>4.5999999999999996</v>
      </c>
      <c r="AN440">
        <v>0</v>
      </c>
      <c r="AO440">
        <v>0.73980000000000001</v>
      </c>
      <c r="AP440" s="1">
        <v>1499.29</v>
      </c>
      <c r="AQ440" s="1">
        <v>1892.27</v>
      </c>
      <c r="AR440" s="1">
        <v>5852.81</v>
      </c>
      <c r="AS440">
        <v>700.89</v>
      </c>
      <c r="AT440">
        <v>204.32</v>
      </c>
      <c r="AU440" s="1">
        <v>10149.6</v>
      </c>
      <c r="AV440" s="1">
        <v>4182.8999999999996</v>
      </c>
      <c r="AW440">
        <v>0.33479999999999999</v>
      </c>
      <c r="AX440" s="1">
        <v>7310.59</v>
      </c>
      <c r="AY440">
        <v>0.58509999999999995</v>
      </c>
      <c r="AZ440">
        <v>543.58000000000004</v>
      </c>
      <c r="BA440">
        <v>4.3499999999999997E-2</v>
      </c>
      <c r="BB440">
        <v>458.36</v>
      </c>
      <c r="BC440">
        <v>3.6700000000000003E-2</v>
      </c>
      <c r="BD440" s="1">
        <v>12495.43</v>
      </c>
      <c r="BE440" s="1">
        <v>2104.4699999999998</v>
      </c>
      <c r="BF440">
        <v>0.25190000000000001</v>
      </c>
      <c r="BG440">
        <v>0.52429999999999999</v>
      </c>
      <c r="BH440">
        <v>0.20930000000000001</v>
      </c>
      <c r="BI440">
        <v>0.218</v>
      </c>
      <c r="BJ440">
        <v>3.3599999999999998E-2</v>
      </c>
      <c r="BK440">
        <v>1.4800000000000001E-2</v>
      </c>
    </row>
    <row r="441" spans="1:63" x14ac:dyDescent="0.25">
      <c r="A441" t="s">
        <v>442</v>
      </c>
      <c r="B441">
        <v>44651</v>
      </c>
      <c r="C441">
        <v>48</v>
      </c>
      <c r="D441">
        <v>34.15</v>
      </c>
      <c r="E441" s="1">
        <v>1639.3</v>
      </c>
      <c r="F441" s="1">
        <v>1653.97</v>
      </c>
      <c r="G441">
        <v>1.8E-3</v>
      </c>
      <c r="H441">
        <v>5.0000000000000001E-4</v>
      </c>
      <c r="I441">
        <v>1.8700000000000001E-2</v>
      </c>
      <c r="J441">
        <v>5.9999999999999995E-4</v>
      </c>
      <c r="K441">
        <v>0.1246</v>
      </c>
      <c r="L441">
        <v>0.79079999999999995</v>
      </c>
      <c r="M441">
        <v>6.2899999999999998E-2</v>
      </c>
      <c r="N441">
        <v>0.43369999999999997</v>
      </c>
      <c r="O441">
        <v>1.1999999999999999E-3</v>
      </c>
      <c r="P441">
        <v>0.19539999999999999</v>
      </c>
      <c r="Q441" s="1">
        <v>62979.85</v>
      </c>
      <c r="R441">
        <v>0.28100000000000003</v>
      </c>
      <c r="S441">
        <v>0.1983</v>
      </c>
      <c r="T441">
        <v>0.52070000000000005</v>
      </c>
      <c r="U441">
        <v>14</v>
      </c>
      <c r="V441" s="1">
        <v>84723.14</v>
      </c>
      <c r="W441">
        <v>113.48</v>
      </c>
      <c r="X441" s="1">
        <v>404540.15999999997</v>
      </c>
      <c r="Y441">
        <v>0.82240000000000002</v>
      </c>
      <c r="Z441">
        <v>0.13819999999999999</v>
      </c>
      <c r="AA441">
        <v>3.9399999999999998E-2</v>
      </c>
      <c r="AB441">
        <v>0.17760000000000001</v>
      </c>
      <c r="AC441">
        <v>404.54</v>
      </c>
      <c r="AD441" s="1">
        <v>10515.8</v>
      </c>
      <c r="AE441" s="1">
        <v>1167.74</v>
      </c>
      <c r="AF441" s="1">
        <v>366300.43</v>
      </c>
      <c r="AG441">
        <v>599</v>
      </c>
      <c r="AH441" s="1">
        <v>30853</v>
      </c>
      <c r="AI441" s="1">
        <v>62634</v>
      </c>
      <c r="AJ441">
        <v>58.88</v>
      </c>
      <c r="AK441">
        <v>24.28</v>
      </c>
      <c r="AL441">
        <v>26.83</v>
      </c>
      <c r="AM441">
        <v>2.8</v>
      </c>
      <c r="AN441">
        <v>0</v>
      </c>
      <c r="AO441">
        <v>1.4414</v>
      </c>
      <c r="AP441" s="1">
        <v>1635.21</v>
      </c>
      <c r="AQ441" s="1">
        <v>2543.08</v>
      </c>
      <c r="AR441" s="1">
        <v>7292.61</v>
      </c>
      <c r="AS441" s="1">
        <v>1122.1600000000001</v>
      </c>
      <c r="AT441">
        <v>422.65</v>
      </c>
      <c r="AU441" s="1">
        <v>13015.73</v>
      </c>
      <c r="AV441" s="1">
        <v>2918.04</v>
      </c>
      <c r="AW441">
        <v>0.21510000000000001</v>
      </c>
      <c r="AX441" s="1">
        <v>8581.4500000000007</v>
      </c>
      <c r="AY441">
        <v>0.63260000000000005</v>
      </c>
      <c r="AZ441" s="1">
        <v>1271.6500000000001</v>
      </c>
      <c r="BA441">
        <v>9.3700000000000006E-2</v>
      </c>
      <c r="BB441">
        <v>794.87</v>
      </c>
      <c r="BC441">
        <v>5.8599999999999999E-2</v>
      </c>
      <c r="BD441" s="1">
        <v>13566.02</v>
      </c>
      <c r="BE441" s="1">
        <v>1767.68</v>
      </c>
      <c r="BF441">
        <v>0.32690000000000002</v>
      </c>
      <c r="BG441">
        <v>0.58899999999999997</v>
      </c>
      <c r="BH441">
        <v>0.19059999999999999</v>
      </c>
      <c r="BI441">
        <v>0.17860000000000001</v>
      </c>
      <c r="BJ441">
        <v>2.4400000000000002E-2</v>
      </c>
      <c r="BK441">
        <v>1.7399999999999999E-2</v>
      </c>
    </row>
    <row r="442" spans="1:63" x14ac:dyDescent="0.25">
      <c r="A442" t="s">
        <v>443</v>
      </c>
      <c r="B442">
        <v>44669</v>
      </c>
      <c r="C442">
        <v>16</v>
      </c>
      <c r="D442">
        <v>172.37</v>
      </c>
      <c r="E442" s="1">
        <v>2757.87</v>
      </c>
      <c r="F442" s="1">
        <v>1669.36</v>
      </c>
      <c r="G442">
        <v>3.5999999999999999E-3</v>
      </c>
      <c r="H442">
        <v>0</v>
      </c>
      <c r="I442">
        <v>6.59E-2</v>
      </c>
      <c r="J442">
        <v>1.6000000000000001E-3</v>
      </c>
      <c r="K442">
        <v>6.3200000000000006E-2</v>
      </c>
      <c r="L442">
        <v>0.73619999999999997</v>
      </c>
      <c r="M442">
        <v>0.1295</v>
      </c>
      <c r="N442">
        <v>0.98229999999999995</v>
      </c>
      <c r="O442">
        <v>7.3000000000000001E-3</v>
      </c>
      <c r="P442">
        <v>0.2382</v>
      </c>
      <c r="Q442" s="1">
        <v>55762.32</v>
      </c>
      <c r="R442">
        <v>0.2276</v>
      </c>
      <c r="S442">
        <v>0.13789999999999999</v>
      </c>
      <c r="T442">
        <v>0.63449999999999995</v>
      </c>
      <c r="U442">
        <v>18.399999999999999</v>
      </c>
      <c r="V442" s="1">
        <v>70470.05</v>
      </c>
      <c r="W442">
        <v>146.55000000000001</v>
      </c>
      <c r="X442" s="1">
        <v>91485.89</v>
      </c>
      <c r="Y442">
        <v>0.62739999999999996</v>
      </c>
      <c r="Z442">
        <v>0.26690000000000003</v>
      </c>
      <c r="AA442">
        <v>0.1057</v>
      </c>
      <c r="AB442">
        <v>0.37259999999999999</v>
      </c>
      <c r="AC442">
        <v>91.49</v>
      </c>
      <c r="AD442" s="1">
        <v>2171.04</v>
      </c>
      <c r="AE442">
        <v>286.61</v>
      </c>
      <c r="AF442" s="1">
        <v>82762.240000000005</v>
      </c>
      <c r="AG442">
        <v>63</v>
      </c>
      <c r="AH442" s="1">
        <v>24738</v>
      </c>
      <c r="AI442" s="1">
        <v>45911</v>
      </c>
      <c r="AJ442">
        <v>36.9</v>
      </c>
      <c r="AK442">
        <v>22.07</v>
      </c>
      <c r="AL442">
        <v>22.42</v>
      </c>
      <c r="AM442">
        <v>3.66</v>
      </c>
      <c r="AN442">
        <v>0</v>
      </c>
      <c r="AO442">
        <v>0.65410000000000001</v>
      </c>
      <c r="AP442" s="1">
        <v>1769.92</v>
      </c>
      <c r="AQ442" s="1">
        <v>2558.35</v>
      </c>
      <c r="AR442" s="1">
        <v>8763.99</v>
      </c>
      <c r="AS442">
        <v>690.59</v>
      </c>
      <c r="AT442">
        <v>477.96</v>
      </c>
      <c r="AU442" s="1">
        <v>14260.84</v>
      </c>
      <c r="AV442" s="1">
        <v>13169.91</v>
      </c>
      <c r="AW442">
        <v>0.66830000000000001</v>
      </c>
      <c r="AX442" s="1">
        <v>3052.51</v>
      </c>
      <c r="AY442">
        <v>0.15490000000000001</v>
      </c>
      <c r="AZ442">
        <v>810.36</v>
      </c>
      <c r="BA442">
        <v>4.1099999999999998E-2</v>
      </c>
      <c r="BB442" s="1">
        <v>2674.72</v>
      </c>
      <c r="BC442">
        <v>0.13569999999999999</v>
      </c>
      <c r="BD442" s="1">
        <v>19707.490000000002</v>
      </c>
      <c r="BE442" s="1">
        <v>4935.3999999999996</v>
      </c>
      <c r="BF442">
        <v>2.1680999999999999</v>
      </c>
      <c r="BG442">
        <v>0.39889999999999998</v>
      </c>
      <c r="BH442">
        <v>0.2001</v>
      </c>
      <c r="BI442">
        <v>0.37690000000000001</v>
      </c>
      <c r="BJ442">
        <v>1.24E-2</v>
      </c>
      <c r="BK442">
        <v>1.18E-2</v>
      </c>
    </row>
    <row r="443" spans="1:63" x14ac:dyDescent="0.25">
      <c r="A443" t="s">
        <v>444</v>
      </c>
      <c r="B443">
        <v>49288</v>
      </c>
      <c r="C443">
        <v>82</v>
      </c>
      <c r="D443">
        <v>17.13</v>
      </c>
      <c r="E443" s="1">
        <v>1404.94</v>
      </c>
      <c r="F443" s="1">
        <v>1375.61</v>
      </c>
      <c r="G443">
        <v>6.9999999999999999E-4</v>
      </c>
      <c r="H443">
        <v>6.9999999999999999E-4</v>
      </c>
      <c r="I443">
        <v>2.2000000000000001E-3</v>
      </c>
      <c r="J443">
        <v>0</v>
      </c>
      <c r="K443">
        <v>5.4999999999999997E-3</v>
      </c>
      <c r="L443">
        <v>0.9829</v>
      </c>
      <c r="M443">
        <v>8.0000000000000002E-3</v>
      </c>
      <c r="N443">
        <v>0.53680000000000005</v>
      </c>
      <c r="O443">
        <v>6.9999999999999999E-4</v>
      </c>
      <c r="P443">
        <v>0.16400000000000001</v>
      </c>
      <c r="Q443" s="1">
        <v>51778.31</v>
      </c>
      <c r="R443">
        <v>0.22889999999999999</v>
      </c>
      <c r="S443">
        <v>0.1807</v>
      </c>
      <c r="T443">
        <v>0.59040000000000004</v>
      </c>
      <c r="U443">
        <v>11</v>
      </c>
      <c r="V443" s="1">
        <v>77023.64</v>
      </c>
      <c r="W443">
        <v>124.34</v>
      </c>
      <c r="X443" s="1">
        <v>124938.09</v>
      </c>
      <c r="Y443">
        <v>0.92710000000000004</v>
      </c>
      <c r="Z443">
        <v>3.56E-2</v>
      </c>
      <c r="AA443">
        <v>3.73E-2</v>
      </c>
      <c r="AB443">
        <v>7.2900000000000006E-2</v>
      </c>
      <c r="AC443">
        <v>124.94</v>
      </c>
      <c r="AD443" s="1">
        <v>2790</v>
      </c>
      <c r="AE443">
        <v>350</v>
      </c>
      <c r="AF443" s="1">
        <v>127487.28</v>
      </c>
      <c r="AG443">
        <v>198</v>
      </c>
      <c r="AH443" s="1">
        <v>34826</v>
      </c>
      <c r="AI443" s="1">
        <v>50497</v>
      </c>
      <c r="AJ443">
        <v>22.58</v>
      </c>
      <c r="AK443">
        <v>22.31</v>
      </c>
      <c r="AL443">
        <v>22.5</v>
      </c>
      <c r="AM443">
        <v>5.5</v>
      </c>
      <c r="AN443" s="1">
        <v>1430.64</v>
      </c>
      <c r="AO443">
        <v>1.3629</v>
      </c>
      <c r="AP443" s="1">
        <v>1817.85</v>
      </c>
      <c r="AQ443" s="1">
        <v>2992.82</v>
      </c>
      <c r="AR443" s="1">
        <v>6040.38</v>
      </c>
      <c r="AS443">
        <v>728.92</v>
      </c>
      <c r="AT443">
        <v>190.7</v>
      </c>
      <c r="AU443" s="1">
        <v>11770.7</v>
      </c>
      <c r="AV443" s="1">
        <v>6581.07</v>
      </c>
      <c r="AW443">
        <v>0.53439999999999999</v>
      </c>
      <c r="AX443" s="1">
        <v>3852.6</v>
      </c>
      <c r="AY443">
        <v>0.31280000000000002</v>
      </c>
      <c r="AZ443" s="1">
        <v>1199.17</v>
      </c>
      <c r="BA443">
        <v>9.74E-2</v>
      </c>
      <c r="BB443">
        <v>682.35</v>
      </c>
      <c r="BC443">
        <v>5.5399999999999998E-2</v>
      </c>
      <c r="BD443" s="1">
        <v>12315.19</v>
      </c>
      <c r="BE443" s="1">
        <v>5943.49</v>
      </c>
      <c r="BF443">
        <v>2.1168999999999998</v>
      </c>
      <c r="BG443">
        <v>0.54169999999999996</v>
      </c>
      <c r="BH443">
        <v>0.22120000000000001</v>
      </c>
      <c r="BI443">
        <v>0.15709999999999999</v>
      </c>
      <c r="BJ443">
        <v>4.6800000000000001E-2</v>
      </c>
      <c r="BK443">
        <v>3.32E-2</v>
      </c>
    </row>
    <row r="444" spans="1:63" x14ac:dyDescent="0.25">
      <c r="A444" t="s">
        <v>445</v>
      </c>
      <c r="B444">
        <v>44677</v>
      </c>
      <c r="C444">
        <v>29</v>
      </c>
      <c r="D444">
        <v>205.61</v>
      </c>
      <c r="E444" s="1">
        <v>5962.82</v>
      </c>
      <c r="F444" s="1">
        <v>5735.55</v>
      </c>
      <c r="G444">
        <v>3.4599999999999999E-2</v>
      </c>
      <c r="H444">
        <v>8.8999999999999999E-3</v>
      </c>
      <c r="I444">
        <v>0.40610000000000002</v>
      </c>
      <c r="J444">
        <v>1.2999999999999999E-3</v>
      </c>
      <c r="K444">
        <v>0.2757</v>
      </c>
      <c r="L444">
        <v>0.21490000000000001</v>
      </c>
      <c r="M444">
        <v>5.8599999999999999E-2</v>
      </c>
      <c r="N444">
        <v>0.68289999999999995</v>
      </c>
      <c r="O444">
        <v>0.18790000000000001</v>
      </c>
      <c r="P444">
        <v>0.15129999999999999</v>
      </c>
      <c r="Q444" s="1">
        <v>70762.62</v>
      </c>
      <c r="R444">
        <v>0.21909999999999999</v>
      </c>
      <c r="S444">
        <v>0.16120000000000001</v>
      </c>
      <c r="T444">
        <v>0.61960000000000004</v>
      </c>
      <c r="U444">
        <v>48.35</v>
      </c>
      <c r="V444" s="1">
        <v>96344.03</v>
      </c>
      <c r="W444">
        <v>119.45</v>
      </c>
      <c r="X444" s="1">
        <v>259729.65</v>
      </c>
      <c r="Y444">
        <v>0.4501</v>
      </c>
      <c r="Z444">
        <v>0.48899999999999999</v>
      </c>
      <c r="AA444">
        <v>6.08E-2</v>
      </c>
      <c r="AB444">
        <v>0.54990000000000006</v>
      </c>
      <c r="AC444">
        <v>259.73</v>
      </c>
      <c r="AD444" s="1">
        <v>9676.2000000000007</v>
      </c>
      <c r="AE444">
        <v>666.76</v>
      </c>
      <c r="AF444" s="1">
        <v>261717.94</v>
      </c>
      <c r="AG444">
        <v>570</v>
      </c>
      <c r="AH444" s="1">
        <v>36958</v>
      </c>
      <c r="AI444" s="1">
        <v>70280</v>
      </c>
      <c r="AJ444">
        <v>55.39</v>
      </c>
      <c r="AK444">
        <v>30.4</v>
      </c>
      <c r="AL444">
        <v>41.31</v>
      </c>
      <c r="AM444">
        <v>4.63</v>
      </c>
      <c r="AN444">
        <v>0</v>
      </c>
      <c r="AO444">
        <v>0.5746</v>
      </c>
      <c r="AP444" s="1">
        <v>1771.47</v>
      </c>
      <c r="AQ444" s="1">
        <v>2853.58</v>
      </c>
      <c r="AR444" s="1">
        <v>8135.43</v>
      </c>
      <c r="AS444">
        <v>813.05</v>
      </c>
      <c r="AT444">
        <v>545.35</v>
      </c>
      <c r="AU444" s="1">
        <v>14118.89</v>
      </c>
      <c r="AV444" s="1">
        <v>3854.46</v>
      </c>
      <c r="AW444">
        <v>0.2611</v>
      </c>
      <c r="AX444" s="1">
        <v>8698.3799999999992</v>
      </c>
      <c r="AY444">
        <v>0.58930000000000005</v>
      </c>
      <c r="AZ444">
        <v>890.43</v>
      </c>
      <c r="BA444">
        <v>6.0299999999999999E-2</v>
      </c>
      <c r="BB444" s="1">
        <v>1318.28</v>
      </c>
      <c r="BC444">
        <v>8.9300000000000004E-2</v>
      </c>
      <c r="BD444" s="1">
        <v>14761.55</v>
      </c>
      <c r="BE444">
        <v>994.93</v>
      </c>
      <c r="BF444">
        <v>0.16400000000000001</v>
      </c>
      <c r="BG444">
        <v>0.56340000000000001</v>
      </c>
      <c r="BH444">
        <v>0.18709999999999999</v>
      </c>
      <c r="BI444">
        <v>0.20780000000000001</v>
      </c>
      <c r="BJ444">
        <v>3.0700000000000002E-2</v>
      </c>
      <c r="BK444">
        <v>1.11E-2</v>
      </c>
    </row>
    <row r="445" spans="1:63" x14ac:dyDescent="0.25">
      <c r="A445" t="s">
        <v>446</v>
      </c>
      <c r="B445">
        <v>45880</v>
      </c>
      <c r="C445">
        <v>177</v>
      </c>
      <c r="D445">
        <v>6.75</v>
      </c>
      <c r="E445" s="1">
        <v>1195.55</v>
      </c>
      <c r="F445" s="1">
        <v>1129.54</v>
      </c>
      <c r="G445">
        <v>2.5999999999999999E-3</v>
      </c>
      <c r="H445">
        <v>0</v>
      </c>
      <c r="I445">
        <v>2.2000000000000001E-3</v>
      </c>
      <c r="J445">
        <v>8.9999999999999998E-4</v>
      </c>
      <c r="K445">
        <v>1.8599999999999998E-2</v>
      </c>
      <c r="L445">
        <v>0.94769999999999999</v>
      </c>
      <c r="M445">
        <v>2.7900000000000001E-2</v>
      </c>
      <c r="N445">
        <v>0.56989999999999996</v>
      </c>
      <c r="O445">
        <v>0</v>
      </c>
      <c r="P445">
        <v>0.12659999999999999</v>
      </c>
      <c r="Q445" s="1">
        <v>52577.56</v>
      </c>
      <c r="R445">
        <v>0.17330000000000001</v>
      </c>
      <c r="S445">
        <v>0.22670000000000001</v>
      </c>
      <c r="T445">
        <v>0.6</v>
      </c>
      <c r="U445">
        <v>8</v>
      </c>
      <c r="V445" s="1">
        <v>77965.25</v>
      </c>
      <c r="W445">
        <v>143.33000000000001</v>
      </c>
      <c r="X445" s="1">
        <v>144377.63</v>
      </c>
      <c r="Y445">
        <v>0.82789999999999997</v>
      </c>
      <c r="Z445">
        <v>8.7400000000000005E-2</v>
      </c>
      <c r="AA445">
        <v>8.4699999999999998E-2</v>
      </c>
      <c r="AB445">
        <v>0.1721</v>
      </c>
      <c r="AC445">
        <v>144.38</v>
      </c>
      <c r="AD445" s="1">
        <v>4133.4799999999996</v>
      </c>
      <c r="AE445">
        <v>514.4</v>
      </c>
      <c r="AF445" s="1">
        <v>142204.98000000001</v>
      </c>
      <c r="AG445">
        <v>269</v>
      </c>
      <c r="AH445" s="1">
        <v>27994</v>
      </c>
      <c r="AI445" s="1">
        <v>43077</v>
      </c>
      <c r="AJ445">
        <v>34.54</v>
      </c>
      <c r="AK445">
        <v>27.76</v>
      </c>
      <c r="AL445">
        <v>31.1</v>
      </c>
      <c r="AM445">
        <v>3.9</v>
      </c>
      <c r="AN445">
        <v>0</v>
      </c>
      <c r="AO445">
        <v>1.5993999999999999</v>
      </c>
      <c r="AP445" s="1">
        <v>1626.99</v>
      </c>
      <c r="AQ445" s="1">
        <v>3122.27</v>
      </c>
      <c r="AR445" s="1">
        <v>7021.16</v>
      </c>
      <c r="AS445">
        <v>621.91999999999996</v>
      </c>
      <c r="AT445">
        <v>128.66999999999999</v>
      </c>
      <c r="AU445" s="1">
        <v>12520.98</v>
      </c>
      <c r="AV445" s="1">
        <v>8222.98</v>
      </c>
      <c r="AW445">
        <v>0.57889999999999997</v>
      </c>
      <c r="AX445" s="1">
        <v>3620.51</v>
      </c>
      <c r="AY445">
        <v>0.25490000000000002</v>
      </c>
      <c r="AZ445">
        <v>961</v>
      </c>
      <c r="BA445">
        <v>6.7599999999999993E-2</v>
      </c>
      <c r="BB445" s="1">
        <v>1401.09</v>
      </c>
      <c r="BC445">
        <v>9.8599999999999993E-2</v>
      </c>
      <c r="BD445" s="1">
        <v>14205.58</v>
      </c>
      <c r="BE445" s="1">
        <v>6468.73</v>
      </c>
      <c r="BF445">
        <v>3.3176999999999999</v>
      </c>
      <c r="BG445">
        <v>0.46929999999999999</v>
      </c>
      <c r="BH445">
        <v>0.25769999999999998</v>
      </c>
      <c r="BI445">
        <v>0.22140000000000001</v>
      </c>
      <c r="BJ445">
        <v>3.5299999999999998E-2</v>
      </c>
      <c r="BK445">
        <v>1.6299999999999999E-2</v>
      </c>
    </row>
    <row r="446" spans="1:63" x14ac:dyDescent="0.25">
      <c r="A446" t="s">
        <v>447</v>
      </c>
      <c r="B446">
        <v>44685</v>
      </c>
      <c r="C446">
        <v>26</v>
      </c>
      <c r="D446">
        <v>103.33</v>
      </c>
      <c r="E446" s="1">
        <v>2686.54</v>
      </c>
      <c r="F446" s="1">
        <v>2268.17</v>
      </c>
      <c r="G446">
        <v>1.2999999999999999E-3</v>
      </c>
      <c r="H446">
        <v>4.0000000000000002E-4</v>
      </c>
      <c r="I446">
        <v>0.1298</v>
      </c>
      <c r="J446">
        <v>1.2999999999999999E-3</v>
      </c>
      <c r="K446">
        <v>3.0200000000000001E-2</v>
      </c>
      <c r="L446">
        <v>0.72309999999999997</v>
      </c>
      <c r="M446">
        <v>0.1138</v>
      </c>
      <c r="N446">
        <v>1</v>
      </c>
      <c r="O446">
        <v>5.3E-3</v>
      </c>
      <c r="P446">
        <v>0.2233</v>
      </c>
      <c r="Q446" s="1">
        <v>59233.49</v>
      </c>
      <c r="R446">
        <v>0.27060000000000001</v>
      </c>
      <c r="S446">
        <v>0.18820000000000001</v>
      </c>
      <c r="T446">
        <v>0.54120000000000001</v>
      </c>
      <c r="U446">
        <v>22</v>
      </c>
      <c r="V446" s="1">
        <v>75919.360000000001</v>
      </c>
      <c r="W446">
        <v>116.85</v>
      </c>
      <c r="X446" s="1">
        <v>121933.33</v>
      </c>
      <c r="Y446">
        <v>0.70889999999999997</v>
      </c>
      <c r="Z446">
        <v>0.23980000000000001</v>
      </c>
      <c r="AA446">
        <v>5.1299999999999998E-2</v>
      </c>
      <c r="AB446">
        <v>0.29110000000000003</v>
      </c>
      <c r="AC446">
        <v>121.93</v>
      </c>
      <c r="AD446" s="1">
        <v>4580.68</v>
      </c>
      <c r="AE446">
        <v>525.37</v>
      </c>
      <c r="AF446" s="1">
        <v>114164.24</v>
      </c>
      <c r="AG446">
        <v>150</v>
      </c>
      <c r="AH446" s="1">
        <v>29828</v>
      </c>
      <c r="AI446" s="1">
        <v>42927</v>
      </c>
      <c r="AJ446">
        <v>65.040000000000006</v>
      </c>
      <c r="AK446">
        <v>34.36</v>
      </c>
      <c r="AL446">
        <v>41.18</v>
      </c>
      <c r="AM446">
        <v>4.5999999999999996</v>
      </c>
      <c r="AN446">
        <v>0</v>
      </c>
      <c r="AO446">
        <v>0.98309999999999997</v>
      </c>
      <c r="AP446" s="1">
        <v>1638.07</v>
      </c>
      <c r="AQ446" s="1">
        <v>2437.85</v>
      </c>
      <c r="AR446" s="1">
        <v>6930.41</v>
      </c>
      <c r="AS446">
        <v>923.53</v>
      </c>
      <c r="AT446">
        <v>682.58</v>
      </c>
      <c r="AU446" s="1">
        <v>12612.44</v>
      </c>
      <c r="AV446" s="1">
        <v>8105.57</v>
      </c>
      <c r="AW446">
        <v>0.55669999999999997</v>
      </c>
      <c r="AX446" s="1">
        <v>4427.13</v>
      </c>
      <c r="AY446">
        <v>0.30409999999999998</v>
      </c>
      <c r="AZ446">
        <v>647.16999999999996</v>
      </c>
      <c r="BA446">
        <v>4.4400000000000002E-2</v>
      </c>
      <c r="BB446" s="1">
        <v>1380.19</v>
      </c>
      <c r="BC446">
        <v>9.4799999999999995E-2</v>
      </c>
      <c r="BD446" s="1">
        <v>14560.07</v>
      </c>
      <c r="BE446" s="1">
        <v>5144.49</v>
      </c>
      <c r="BF446">
        <v>1.7922</v>
      </c>
      <c r="BG446">
        <v>0.52129999999999999</v>
      </c>
      <c r="BH446">
        <v>0.20399999999999999</v>
      </c>
      <c r="BI446">
        <v>0.2301</v>
      </c>
      <c r="BJ446">
        <v>3.3799999999999997E-2</v>
      </c>
      <c r="BK446">
        <v>1.0800000000000001E-2</v>
      </c>
    </row>
    <row r="447" spans="1:63" x14ac:dyDescent="0.25">
      <c r="A447" t="s">
        <v>448</v>
      </c>
      <c r="B447">
        <v>44693</v>
      </c>
      <c r="C447">
        <v>3</v>
      </c>
      <c r="D447">
        <v>448.65</v>
      </c>
      <c r="E447" s="1">
        <v>1345.96</v>
      </c>
      <c r="F447" s="1">
        <v>1522.91</v>
      </c>
      <c r="G447">
        <v>1.06E-2</v>
      </c>
      <c r="H447">
        <v>1.9E-3</v>
      </c>
      <c r="I447">
        <v>9.4700000000000006E-2</v>
      </c>
      <c r="J447">
        <v>4.0000000000000002E-4</v>
      </c>
      <c r="K447">
        <v>3.5400000000000001E-2</v>
      </c>
      <c r="L447">
        <v>0.80420000000000003</v>
      </c>
      <c r="M447">
        <v>5.2900000000000003E-2</v>
      </c>
      <c r="N447">
        <v>0.61180000000000001</v>
      </c>
      <c r="O447">
        <v>2.4899999999999999E-2</v>
      </c>
      <c r="P447">
        <v>0.15279999999999999</v>
      </c>
      <c r="Q447" s="1">
        <v>63535.51</v>
      </c>
      <c r="R447">
        <v>0.29409999999999997</v>
      </c>
      <c r="S447">
        <v>0.28570000000000001</v>
      </c>
      <c r="T447">
        <v>0.42020000000000002</v>
      </c>
      <c r="U447">
        <v>8.1</v>
      </c>
      <c r="V447" s="1">
        <v>98457.41</v>
      </c>
      <c r="W447">
        <v>160.80000000000001</v>
      </c>
      <c r="X447" s="1">
        <v>135360.18</v>
      </c>
      <c r="Y447">
        <v>0.6613</v>
      </c>
      <c r="Z447">
        <v>0.27579999999999999</v>
      </c>
      <c r="AA447">
        <v>6.2899999999999998E-2</v>
      </c>
      <c r="AB447">
        <v>0.3387</v>
      </c>
      <c r="AC447">
        <v>135.36000000000001</v>
      </c>
      <c r="AD447" s="1">
        <v>6609.18</v>
      </c>
      <c r="AE447">
        <v>600.03</v>
      </c>
      <c r="AF447" s="1">
        <v>112144.92</v>
      </c>
      <c r="AG447">
        <v>139</v>
      </c>
      <c r="AH447" s="1">
        <v>33414</v>
      </c>
      <c r="AI447" s="1">
        <v>47477</v>
      </c>
      <c r="AJ447">
        <v>73.209999999999994</v>
      </c>
      <c r="AK447">
        <v>41.7</v>
      </c>
      <c r="AL447">
        <v>60.36</v>
      </c>
      <c r="AM447">
        <v>4.1900000000000004</v>
      </c>
      <c r="AN447">
        <v>0</v>
      </c>
      <c r="AO447">
        <v>0.92800000000000005</v>
      </c>
      <c r="AP447" s="1">
        <v>1577.16</v>
      </c>
      <c r="AQ447" s="1">
        <v>1167.6199999999999</v>
      </c>
      <c r="AR447" s="1">
        <v>7329.04</v>
      </c>
      <c r="AS447">
        <v>819.43</v>
      </c>
      <c r="AT447">
        <v>229.99</v>
      </c>
      <c r="AU447" s="1">
        <v>11123.22</v>
      </c>
      <c r="AV447" s="1">
        <v>4503.1400000000003</v>
      </c>
      <c r="AW447">
        <v>0.35920000000000002</v>
      </c>
      <c r="AX447" s="1">
        <v>5216</v>
      </c>
      <c r="AY447">
        <v>0.41610000000000003</v>
      </c>
      <c r="AZ447" s="1">
        <v>1867.98</v>
      </c>
      <c r="BA447">
        <v>0.14899999999999999</v>
      </c>
      <c r="BB447">
        <v>949.01</v>
      </c>
      <c r="BC447">
        <v>7.5700000000000003E-2</v>
      </c>
      <c r="BD447" s="1">
        <v>12536.13</v>
      </c>
      <c r="BE447" s="1">
        <v>4833.22</v>
      </c>
      <c r="BF447">
        <v>1.2464</v>
      </c>
      <c r="BG447">
        <v>0.53700000000000003</v>
      </c>
      <c r="BH447">
        <v>0.19</v>
      </c>
      <c r="BI447">
        <v>0.2412</v>
      </c>
      <c r="BJ447">
        <v>1.7100000000000001E-2</v>
      </c>
      <c r="BK447">
        <v>1.47E-2</v>
      </c>
    </row>
    <row r="448" spans="1:63" x14ac:dyDescent="0.25">
      <c r="A448" t="s">
        <v>449</v>
      </c>
      <c r="B448">
        <v>50054</v>
      </c>
      <c r="C448">
        <v>50</v>
      </c>
      <c r="D448">
        <v>54.51</v>
      </c>
      <c r="E448" s="1">
        <v>2725.36</v>
      </c>
      <c r="F448" s="1">
        <v>2661.43</v>
      </c>
      <c r="G448">
        <v>6.3899999999999998E-2</v>
      </c>
      <c r="H448">
        <v>8.0000000000000004E-4</v>
      </c>
      <c r="I448">
        <v>1.8700000000000001E-2</v>
      </c>
      <c r="J448">
        <v>4.0000000000000002E-4</v>
      </c>
      <c r="K448">
        <v>2.2800000000000001E-2</v>
      </c>
      <c r="L448">
        <v>0.85650000000000004</v>
      </c>
      <c r="M448">
        <v>3.6900000000000002E-2</v>
      </c>
      <c r="N448">
        <v>6.4299999999999996E-2</v>
      </c>
      <c r="O448">
        <v>8.2000000000000007E-3</v>
      </c>
      <c r="P448">
        <v>9.3799999999999994E-2</v>
      </c>
      <c r="Q448" s="1">
        <v>75673.440000000002</v>
      </c>
      <c r="R448">
        <v>0.30230000000000001</v>
      </c>
      <c r="S448">
        <v>0.186</v>
      </c>
      <c r="T448">
        <v>0.51160000000000005</v>
      </c>
      <c r="U448">
        <v>19.72</v>
      </c>
      <c r="V448" s="1">
        <v>89260.95</v>
      </c>
      <c r="W448">
        <v>136.96</v>
      </c>
      <c r="X448" s="1">
        <v>379912.94</v>
      </c>
      <c r="Y448">
        <v>0.83079999999999998</v>
      </c>
      <c r="Z448">
        <v>0.1444</v>
      </c>
      <c r="AA448">
        <v>2.4799999999999999E-2</v>
      </c>
      <c r="AB448">
        <v>0.16919999999999999</v>
      </c>
      <c r="AC448">
        <v>379.91</v>
      </c>
      <c r="AD448" s="1">
        <v>12554.15</v>
      </c>
      <c r="AE448" s="1">
        <v>1323.29</v>
      </c>
      <c r="AF448" s="1">
        <v>365742.05</v>
      </c>
      <c r="AG448">
        <v>598</v>
      </c>
      <c r="AH448" s="1">
        <v>60091</v>
      </c>
      <c r="AI448" s="1">
        <v>168629</v>
      </c>
      <c r="AJ448">
        <v>60.55</v>
      </c>
      <c r="AK448">
        <v>31.71</v>
      </c>
      <c r="AL448">
        <v>35.99</v>
      </c>
      <c r="AM448">
        <v>5.7</v>
      </c>
      <c r="AN448">
        <v>0</v>
      </c>
      <c r="AO448">
        <v>0.41909999999999997</v>
      </c>
      <c r="AP448" s="1">
        <v>1704.07</v>
      </c>
      <c r="AQ448" s="1">
        <v>2456.85</v>
      </c>
      <c r="AR448" s="1">
        <v>8169.14</v>
      </c>
      <c r="AS448">
        <v>824.32</v>
      </c>
      <c r="AT448">
        <v>749.15</v>
      </c>
      <c r="AU448" s="1">
        <v>13903.5</v>
      </c>
      <c r="AV448" s="1">
        <v>2287.25</v>
      </c>
      <c r="AW448">
        <v>0.15820000000000001</v>
      </c>
      <c r="AX448" s="1">
        <v>10334.15</v>
      </c>
      <c r="AY448">
        <v>0.71489999999999998</v>
      </c>
      <c r="AZ448" s="1">
        <v>1468.58</v>
      </c>
      <c r="BA448">
        <v>0.1016</v>
      </c>
      <c r="BB448">
        <v>364.73</v>
      </c>
      <c r="BC448">
        <v>2.52E-2</v>
      </c>
      <c r="BD448" s="1">
        <v>14454.71</v>
      </c>
      <c r="BE448">
        <v>622.88</v>
      </c>
      <c r="BF448">
        <v>3.2399999999999998E-2</v>
      </c>
      <c r="BG448">
        <v>0.56820000000000004</v>
      </c>
      <c r="BH448">
        <v>0.2248</v>
      </c>
      <c r="BI448">
        <v>0.1615</v>
      </c>
      <c r="BJ448">
        <v>2.9100000000000001E-2</v>
      </c>
      <c r="BK448">
        <v>1.6400000000000001E-2</v>
      </c>
    </row>
    <row r="449" spans="1:63" x14ac:dyDescent="0.25">
      <c r="A449" t="s">
        <v>450</v>
      </c>
      <c r="B449">
        <v>47001</v>
      </c>
      <c r="C449">
        <v>11</v>
      </c>
      <c r="D449">
        <v>639.45000000000005</v>
      </c>
      <c r="E449" s="1">
        <v>7034</v>
      </c>
      <c r="F449" s="1">
        <v>7221.03</v>
      </c>
      <c r="G449">
        <v>9.5600000000000004E-2</v>
      </c>
      <c r="H449">
        <v>2.9999999999999997E-4</v>
      </c>
      <c r="I449">
        <v>0.38819999999999999</v>
      </c>
      <c r="J449">
        <v>1E-3</v>
      </c>
      <c r="K449">
        <v>8.1799999999999998E-2</v>
      </c>
      <c r="L449">
        <v>0.33050000000000002</v>
      </c>
      <c r="M449">
        <v>0.1026</v>
      </c>
      <c r="N449">
        <v>0.56889999999999996</v>
      </c>
      <c r="O449">
        <v>0.1137</v>
      </c>
      <c r="P449">
        <v>0.11070000000000001</v>
      </c>
      <c r="Q449" s="1">
        <v>64467.37</v>
      </c>
      <c r="R449">
        <v>0.26340000000000002</v>
      </c>
      <c r="S449">
        <v>0.3478</v>
      </c>
      <c r="T449">
        <v>0.38869999999999999</v>
      </c>
      <c r="U449">
        <v>50.5</v>
      </c>
      <c r="V449" s="1">
        <v>86462.91</v>
      </c>
      <c r="W449">
        <v>137.26</v>
      </c>
      <c r="X449" s="1">
        <v>105522.19</v>
      </c>
      <c r="Y449">
        <v>0.77559999999999996</v>
      </c>
      <c r="Z449">
        <v>0.19439999999999999</v>
      </c>
      <c r="AA449">
        <v>0.03</v>
      </c>
      <c r="AB449">
        <v>0.22439999999999999</v>
      </c>
      <c r="AC449">
        <v>105.52</v>
      </c>
      <c r="AD449" s="1">
        <v>3890.63</v>
      </c>
      <c r="AE449">
        <v>578.29</v>
      </c>
      <c r="AF449" s="1">
        <v>100162.02</v>
      </c>
      <c r="AG449">
        <v>97</v>
      </c>
      <c r="AH449" s="1">
        <v>35049</v>
      </c>
      <c r="AI449" s="1">
        <v>52004</v>
      </c>
      <c r="AJ449">
        <v>61.61</v>
      </c>
      <c r="AK449">
        <v>34.96</v>
      </c>
      <c r="AL449">
        <v>40.67</v>
      </c>
      <c r="AM449">
        <v>6.6</v>
      </c>
      <c r="AN449">
        <v>812.07</v>
      </c>
      <c r="AO449">
        <v>1.0881000000000001</v>
      </c>
      <c r="AP449" s="1">
        <v>1429.22</v>
      </c>
      <c r="AQ449" s="1">
        <v>2158.25</v>
      </c>
      <c r="AR449" s="1">
        <v>5882.42</v>
      </c>
      <c r="AS449">
        <v>622.65</v>
      </c>
      <c r="AT449">
        <v>509.9</v>
      </c>
      <c r="AU449" s="1">
        <v>10602.44</v>
      </c>
      <c r="AV449" s="1">
        <v>5897.05</v>
      </c>
      <c r="AW449">
        <v>0.46729999999999999</v>
      </c>
      <c r="AX449" s="1">
        <v>4007.65</v>
      </c>
      <c r="AY449">
        <v>0.3175</v>
      </c>
      <c r="AZ449" s="1">
        <v>1643.44</v>
      </c>
      <c r="BA449">
        <v>0.13020000000000001</v>
      </c>
      <c r="BB449" s="1">
        <v>1072.6099999999999</v>
      </c>
      <c r="BC449">
        <v>8.5000000000000006E-2</v>
      </c>
      <c r="BD449" s="1">
        <v>12620.75</v>
      </c>
      <c r="BE449" s="1">
        <v>5288.54</v>
      </c>
      <c r="BF449">
        <v>1.7010000000000001</v>
      </c>
      <c r="BG449">
        <v>0.52510000000000001</v>
      </c>
      <c r="BH449">
        <v>0.21049999999999999</v>
      </c>
      <c r="BI449">
        <v>0.2266</v>
      </c>
      <c r="BJ449">
        <v>2.9399999999999999E-2</v>
      </c>
      <c r="BK449">
        <v>8.3999999999999995E-3</v>
      </c>
    </row>
    <row r="450" spans="1:63" x14ac:dyDescent="0.25">
      <c r="A450" t="s">
        <v>451</v>
      </c>
      <c r="B450">
        <v>46599</v>
      </c>
      <c r="C450">
        <v>4</v>
      </c>
      <c r="D450">
        <v>237.53</v>
      </c>
      <c r="E450">
        <v>950.11</v>
      </c>
      <c r="F450">
        <v>774.35</v>
      </c>
      <c r="G450">
        <v>2.3900000000000001E-2</v>
      </c>
      <c r="H450">
        <v>0</v>
      </c>
      <c r="I450">
        <v>0.89039999999999997</v>
      </c>
      <c r="J450">
        <v>0</v>
      </c>
      <c r="K450">
        <v>8.2000000000000007E-3</v>
      </c>
      <c r="L450">
        <v>3.4200000000000001E-2</v>
      </c>
      <c r="M450">
        <v>4.3400000000000001E-2</v>
      </c>
      <c r="N450">
        <v>0.71360000000000001</v>
      </c>
      <c r="O450">
        <v>9.1000000000000004E-3</v>
      </c>
      <c r="P450">
        <v>0.13320000000000001</v>
      </c>
      <c r="Q450" s="1">
        <v>61867.05</v>
      </c>
      <c r="R450">
        <v>0.3115</v>
      </c>
      <c r="S450">
        <v>0.2787</v>
      </c>
      <c r="T450">
        <v>0.4098</v>
      </c>
      <c r="U450">
        <v>10.44</v>
      </c>
      <c r="V450" s="1">
        <v>71155.89</v>
      </c>
      <c r="W450">
        <v>91.01</v>
      </c>
      <c r="X450" s="1">
        <v>231358.2</v>
      </c>
      <c r="Y450">
        <v>0.76700000000000002</v>
      </c>
      <c r="Z450">
        <v>0.21629999999999999</v>
      </c>
      <c r="AA450">
        <v>1.67E-2</v>
      </c>
      <c r="AB450">
        <v>0.23300000000000001</v>
      </c>
      <c r="AC450">
        <v>231.36</v>
      </c>
      <c r="AD450" s="1">
        <v>12633.8</v>
      </c>
      <c r="AE450" s="1">
        <v>1511.41</v>
      </c>
      <c r="AF450" s="1">
        <v>213384.48</v>
      </c>
      <c r="AG450">
        <v>515</v>
      </c>
      <c r="AH450" s="1">
        <v>34542</v>
      </c>
      <c r="AI450" s="1">
        <v>51799</v>
      </c>
      <c r="AJ450">
        <v>90.84</v>
      </c>
      <c r="AK450">
        <v>53.13</v>
      </c>
      <c r="AL450">
        <v>57.05</v>
      </c>
      <c r="AM450">
        <v>5.7</v>
      </c>
      <c r="AN450">
        <v>0</v>
      </c>
      <c r="AO450">
        <v>1.5424</v>
      </c>
      <c r="AP450" s="1">
        <v>3249.65</v>
      </c>
      <c r="AQ450" s="1">
        <v>3057.6</v>
      </c>
      <c r="AR450" s="1">
        <v>8490.33</v>
      </c>
      <c r="AS450" s="1">
        <v>1007.83</v>
      </c>
      <c r="AT450">
        <v>211.29</v>
      </c>
      <c r="AU450" s="1">
        <v>16016.6</v>
      </c>
      <c r="AV450" s="1">
        <v>4559.67</v>
      </c>
      <c r="AW450">
        <v>0.21460000000000001</v>
      </c>
      <c r="AX450" s="1">
        <v>13711.65</v>
      </c>
      <c r="AY450">
        <v>0.64529999999999998</v>
      </c>
      <c r="AZ450" s="1">
        <v>1331.28</v>
      </c>
      <c r="BA450">
        <v>6.2700000000000006E-2</v>
      </c>
      <c r="BB450" s="1">
        <v>1646.74</v>
      </c>
      <c r="BC450">
        <v>7.7499999999999999E-2</v>
      </c>
      <c r="BD450" s="1">
        <v>21249.34</v>
      </c>
      <c r="BE450">
        <v>331.41</v>
      </c>
      <c r="BF450">
        <v>5.9499999999999997E-2</v>
      </c>
      <c r="BG450">
        <v>0.40660000000000002</v>
      </c>
      <c r="BH450">
        <v>0.17899999999999999</v>
      </c>
      <c r="BI450">
        <v>0.37419999999999998</v>
      </c>
      <c r="BJ450">
        <v>1.9E-2</v>
      </c>
      <c r="BK450">
        <v>2.12E-2</v>
      </c>
    </row>
    <row r="451" spans="1:63" x14ac:dyDescent="0.25">
      <c r="A451" t="s">
        <v>452</v>
      </c>
      <c r="B451">
        <v>48439</v>
      </c>
      <c r="C451">
        <v>122</v>
      </c>
      <c r="D451">
        <v>5.46</v>
      </c>
      <c r="E451">
        <v>666.1</v>
      </c>
      <c r="F451">
        <v>635.36</v>
      </c>
      <c r="G451">
        <v>4.7000000000000002E-3</v>
      </c>
      <c r="H451">
        <v>4.7000000000000002E-3</v>
      </c>
      <c r="I451">
        <v>6.4999999999999997E-3</v>
      </c>
      <c r="J451">
        <v>0</v>
      </c>
      <c r="K451">
        <v>1.5699999999999999E-2</v>
      </c>
      <c r="L451">
        <v>0.93620000000000003</v>
      </c>
      <c r="M451">
        <v>3.2199999999999999E-2</v>
      </c>
      <c r="N451">
        <v>0.49809999999999999</v>
      </c>
      <c r="O451">
        <v>0</v>
      </c>
      <c r="P451">
        <v>0.14099999999999999</v>
      </c>
      <c r="Q451" s="1">
        <v>49173.09</v>
      </c>
      <c r="R451">
        <v>0.44440000000000002</v>
      </c>
      <c r="S451">
        <v>0.16669999999999999</v>
      </c>
      <c r="T451">
        <v>0.38890000000000002</v>
      </c>
      <c r="U451">
        <v>12</v>
      </c>
      <c r="V451" s="1">
        <v>62629.33</v>
      </c>
      <c r="W451">
        <v>53.55</v>
      </c>
      <c r="X451" s="1">
        <v>239877.18</v>
      </c>
      <c r="Y451">
        <v>0.82320000000000004</v>
      </c>
      <c r="Z451">
        <v>6.4799999999999996E-2</v>
      </c>
      <c r="AA451">
        <v>0.11210000000000001</v>
      </c>
      <c r="AB451">
        <v>0.17680000000000001</v>
      </c>
      <c r="AC451">
        <v>239.88</v>
      </c>
      <c r="AD451" s="1">
        <v>6791.25</v>
      </c>
      <c r="AE451">
        <v>638.96</v>
      </c>
      <c r="AF451" s="1">
        <v>213090.02</v>
      </c>
      <c r="AG451">
        <v>513</v>
      </c>
      <c r="AH451" s="1">
        <v>35741</v>
      </c>
      <c r="AI451" s="1">
        <v>52416</v>
      </c>
      <c r="AJ451">
        <v>48.63</v>
      </c>
      <c r="AK451">
        <v>25.55</v>
      </c>
      <c r="AL451">
        <v>28.26</v>
      </c>
      <c r="AM451">
        <v>5.5</v>
      </c>
      <c r="AN451">
        <v>0</v>
      </c>
      <c r="AO451">
        <v>1.3466</v>
      </c>
      <c r="AP451" s="1">
        <v>2018.73</v>
      </c>
      <c r="AQ451" s="1">
        <v>2834.34</v>
      </c>
      <c r="AR451" s="1">
        <v>6845.93</v>
      </c>
      <c r="AS451">
        <v>521.59</v>
      </c>
      <c r="AT451">
        <v>373.41</v>
      </c>
      <c r="AU451" s="1">
        <v>12594.03</v>
      </c>
      <c r="AV451" s="1">
        <v>5615.65</v>
      </c>
      <c r="AW451">
        <v>0.3785</v>
      </c>
      <c r="AX451" s="1">
        <v>5923.7</v>
      </c>
      <c r="AY451">
        <v>0.39929999999999999</v>
      </c>
      <c r="AZ451" s="1">
        <v>2465.87</v>
      </c>
      <c r="BA451">
        <v>0.16619999999999999</v>
      </c>
      <c r="BB451">
        <v>830.51</v>
      </c>
      <c r="BC451">
        <v>5.6000000000000001E-2</v>
      </c>
      <c r="BD451" s="1">
        <v>14835.73</v>
      </c>
      <c r="BE451" s="1">
        <v>4228</v>
      </c>
      <c r="BF451">
        <v>1.2955000000000001</v>
      </c>
      <c r="BG451">
        <v>0.48809999999999998</v>
      </c>
      <c r="BH451">
        <v>0.1991</v>
      </c>
      <c r="BI451">
        <v>0.2475</v>
      </c>
      <c r="BJ451">
        <v>4.8899999999999999E-2</v>
      </c>
      <c r="BK451">
        <v>1.6400000000000001E-2</v>
      </c>
    </row>
    <row r="452" spans="1:63" x14ac:dyDescent="0.25">
      <c r="A452" t="s">
        <v>453</v>
      </c>
      <c r="B452">
        <v>47506</v>
      </c>
      <c r="C452">
        <v>98</v>
      </c>
      <c r="D452">
        <v>5.05</v>
      </c>
      <c r="E452">
        <v>494.78</v>
      </c>
      <c r="F452">
        <v>511.2</v>
      </c>
      <c r="G452">
        <v>3.8999999999999998E-3</v>
      </c>
      <c r="H452">
        <v>0</v>
      </c>
      <c r="I452">
        <v>6.6E-3</v>
      </c>
      <c r="J452">
        <v>8.8999999999999999E-3</v>
      </c>
      <c r="K452">
        <v>1.5599999999999999E-2</v>
      </c>
      <c r="L452">
        <v>0.94030000000000002</v>
      </c>
      <c r="M452">
        <v>2.46E-2</v>
      </c>
      <c r="N452">
        <v>0.34339999999999998</v>
      </c>
      <c r="O452">
        <v>0</v>
      </c>
      <c r="P452">
        <v>0.1308</v>
      </c>
      <c r="Q452" s="1">
        <v>42115.8</v>
      </c>
      <c r="R452">
        <v>0.58140000000000003</v>
      </c>
      <c r="S452">
        <v>0.13950000000000001</v>
      </c>
      <c r="T452">
        <v>0.27910000000000001</v>
      </c>
      <c r="U452">
        <v>9</v>
      </c>
      <c r="V452" s="1">
        <v>50843.78</v>
      </c>
      <c r="W452">
        <v>54.19</v>
      </c>
      <c r="X452" s="1">
        <v>195606.77</v>
      </c>
      <c r="Y452">
        <v>0.91579999999999995</v>
      </c>
      <c r="Z452">
        <v>1.89E-2</v>
      </c>
      <c r="AA452">
        <v>6.5199999999999994E-2</v>
      </c>
      <c r="AB452">
        <v>8.4199999999999997E-2</v>
      </c>
      <c r="AC452">
        <v>195.61</v>
      </c>
      <c r="AD452" s="1">
        <v>4779.12</v>
      </c>
      <c r="AE452">
        <v>602.91</v>
      </c>
      <c r="AF452" s="1">
        <v>213809.59</v>
      </c>
      <c r="AG452">
        <v>516</v>
      </c>
      <c r="AH452" s="1">
        <v>35657</v>
      </c>
      <c r="AI452" s="1">
        <v>49823</v>
      </c>
      <c r="AJ452">
        <v>33</v>
      </c>
      <c r="AK452">
        <v>23.87</v>
      </c>
      <c r="AL452">
        <v>22</v>
      </c>
      <c r="AM452">
        <v>4.5999999999999996</v>
      </c>
      <c r="AN452" s="1">
        <v>2327.89</v>
      </c>
      <c r="AO452">
        <v>2.3281000000000001</v>
      </c>
      <c r="AP452" s="1">
        <v>2286.62</v>
      </c>
      <c r="AQ452" s="1">
        <v>2691.77</v>
      </c>
      <c r="AR452" s="1">
        <v>6261.13</v>
      </c>
      <c r="AS452">
        <v>519.86</v>
      </c>
      <c r="AT452">
        <v>32.28</v>
      </c>
      <c r="AU452" s="1">
        <v>11791.66</v>
      </c>
      <c r="AV452" s="1">
        <v>6249.06</v>
      </c>
      <c r="AW452">
        <v>0.39979999999999999</v>
      </c>
      <c r="AX452" s="1">
        <v>5996.87</v>
      </c>
      <c r="AY452">
        <v>0.3836</v>
      </c>
      <c r="AZ452" s="1">
        <v>2466.96</v>
      </c>
      <c r="BA452">
        <v>0.1578</v>
      </c>
      <c r="BB452">
        <v>918.23</v>
      </c>
      <c r="BC452">
        <v>5.8700000000000002E-2</v>
      </c>
      <c r="BD452" s="1">
        <v>15631.13</v>
      </c>
      <c r="BE452" s="1">
        <v>6167.48</v>
      </c>
      <c r="BF452">
        <v>2.3351999999999999</v>
      </c>
      <c r="BG452">
        <v>0.49249999999999999</v>
      </c>
      <c r="BH452">
        <v>0.18429999999999999</v>
      </c>
      <c r="BI452">
        <v>0.28970000000000001</v>
      </c>
      <c r="BJ452">
        <v>2.29E-2</v>
      </c>
      <c r="BK452">
        <v>1.06E-2</v>
      </c>
    </row>
    <row r="453" spans="1:63" x14ac:dyDescent="0.25">
      <c r="A453" t="s">
        <v>454</v>
      </c>
      <c r="B453">
        <v>46474</v>
      </c>
      <c r="C453">
        <v>153</v>
      </c>
      <c r="D453">
        <v>8.44</v>
      </c>
      <c r="E453" s="1">
        <v>1291.05</v>
      </c>
      <c r="F453" s="1">
        <v>1265.45</v>
      </c>
      <c r="G453">
        <v>1.6000000000000001E-3</v>
      </c>
      <c r="H453">
        <v>0</v>
      </c>
      <c r="I453">
        <v>2.3999999999999998E-3</v>
      </c>
      <c r="J453">
        <v>3.2000000000000002E-3</v>
      </c>
      <c r="K453">
        <v>1.09E-2</v>
      </c>
      <c r="L453">
        <v>0.95230000000000004</v>
      </c>
      <c r="M453">
        <v>2.9600000000000001E-2</v>
      </c>
      <c r="N453">
        <v>0.58660000000000001</v>
      </c>
      <c r="O453">
        <v>0</v>
      </c>
      <c r="P453">
        <v>0.13189999999999999</v>
      </c>
      <c r="Q453" s="1">
        <v>63215.73</v>
      </c>
      <c r="R453">
        <v>0.16880000000000001</v>
      </c>
      <c r="S453">
        <v>0.2727</v>
      </c>
      <c r="T453">
        <v>0.55840000000000001</v>
      </c>
      <c r="U453">
        <v>9.2200000000000006</v>
      </c>
      <c r="V453" s="1">
        <v>76220.7</v>
      </c>
      <c r="W453">
        <v>134.36000000000001</v>
      </c>
      <c r="X453" s="1">
        <v>135281.91</v>
      </c>
      <c r="Y453">
        <v>0.78710000000000002</v>
      </c>
      <c r="Z453">
        <v>0.1368</v>
      </c>
      <c r="AA453">
        <v>7.6200000000000004E-2</v>
      </c>
      <c r="AB453">
        <v>0.21290000000000001</v>
      </c>
      <c r="AC453">
        <v>135.28</v>
      </c>
      <c r="AD453" s="1">
        <v>3102.69</v>
      </c>
      <c r="AE453">
        <v>355.76</v>
      </c>
      <c r="AF453" s="1">
        <v>125836.43</v>
      </c>
      <c r="AG453">
        <v>190</v>
      </c>
      <c r="AH453" s="1">
        <v>31167</v>
      </c>
      <c r="AI453" s="1">
        <v>45018</v>
      </c>
      <c r="AJ453">
        <v>33.799999999999997</v>
      </c>
      <c r="AK453">
        <v>22</v>
      </c>
      <c r="AL453">
        <v>22.27</v>
      </c>
      <c r="AM453">
        <v>4.7</v>
      </c>
      <c r="AN453">
        <v>0</v>
      </c>
      <c r="AO453">
        <v>0.80810000000000004</v>
      </c>
      <c r="AP453" s="1">
        <v>1154.6099999999999</v>
      </c>
      <c r="AQ453" s="1">
        <v>2426.5500000000002</v>
      </c>
      <c r="AR453" s="1">
        <v>6022.71</v>
      </c>
      <c r="AS453">
        <v>532.58000000000004</v>
      </c>
      <c r="AT453">
        <v>285.64</v>
      </c>
      <c r="AU453" s="1">
        <v>10422.09</v>
      </c>
      <c r="AV453" s="1">
        <v>7111.57</v>
      </c>
      <c r="AW453">
        <v>0.61529999999999996</v>
      </c>
      <c r="AX453" s="1">
        <v>2616.41</v>
      </c>
      <c r="AY453">
        <v>0.22639999999999999</v>
      </c>
      <c r="AZ453">
        <v>978.51</v>
      </c>
      <c r="BA453">
        <v>8.4699999999999998E-2</v>
      </c>
      <c r="BB453">
        <v>850.96</v>
      </c>
      <c r="BC453">
        <v>7.3599999999999999E-2</v>
      </c>
      <c r="BD453" s="1">
        <v>11557.46</v>
      </c>
      <c r="BE453" s="1">
        <v>6451.9</v>
      </c>
      <c r="BF453">
        <v>2.5937000000000001</v>
      </c>
      <c r="BG453">
        <v>0.54330000000000001</v>
      </c>
      <c r="BH453">
        <v>0.2104</v>
      </c>
      <c r="BI453">
        <v>0.19259999999999999</v>
      </c>
      <c r="BJ453">
        <v>4.48E-2</v>
      </c>
      <c r="BK453">
        <v>8.8000000000000005E-3</v>
      </c>
    </row>
    <row r="454" spans="1:63" x14ac:dyDescent="0.25">
      <c r="A454" t="s">
        <v>455</v>
      </c>
      <c r="B454">
        <v>46078</v>
      </c>
      <c r="C454">
        <v>99</v>
      </c>
      <c r="D454">
        <v>8.9</v>
      </c>
      <c r="E454">
        <v>881.09</v>
      </c>
      <c r="F454">
        <v>761.34</v>
      </c>
      <c r="G454">
        <v>4.8999999999999998E-3</v>
      </c>
      <c r="H454">
        <v>0</v>
      </c>
      <c r="I454">
        <v>1.9199999999999998E-2</v>
      </c>
      <c r="J454">
        <v>2.5999999999999999E-3</v>
      </c>
      <c r="K454">
        <v>1.37E-2</v>
      </c>
      <c r="L454">
        <v>0.91979999999999995</v>
      </c>
      <c r="M454">
        <v>3.9800000000000002E-2</v>
      </c>
      <c r="N454">
        <v>0.61650000000000005</v>
      </c>
      <c r="O454">
        <v>0</v>
      </c>
      <c r="P454">
        <v>0.21160000000000001</v>
      </c>
      <c r="Q454" s="1">
        <v>52818.77</v>
      </c>
      <c r="R454">
        <v>0.18840000000000001</v>
      </c>
      <c r="S454">
        <v>0.1449</v>
      </c>
      <c r="T454">
        <v>0.66669999999999996</v>
      </c>
      <c r="U454">
        <v>7</v>
      </c>
      <c r="V454" s="1">
        <v>56421.14</v>
      </c>
      <c r="W454">
        <v>119.73</v>
      </c>
      <c r="X454" s="1">
        <v>127752.74</v>
      </c>
      <c r="Y454">
        <v>0.79069999999999996</v>
      </c>
      <c r="Z454">
        <v>0.13730000000000001</v>
      </c>
      <c r="AA454">
        <v>7.1999999999999995E-2</v>
      </c>
      <c r="AB454">
        <v>0.20930000000000001</v>
      </c>
      <c r="AC454">
        <v>127.75</v>
      </c>
      <c r="AD454" s="1">
        <v>3034.61</v>
      </c>
      <c r="AE454">
        <v>355.86</v>
      </c>
      <c r="AF454" s="1">
        <v>114153.99</v>
      </c>
      <c r="AG454">
        <v>149</v>
      </c>
      <c r="AH454" s="1">
        <v>30125</v>
      </c>
      <c r="AI454" s="1">
        <v>45568</v>
      </c>
      <c r="AJ454">
        <v>35.19</v>
      </c>
      <c r="AK454">
        <v>22.67</v>
      </c>
      <c r="AL454">
        <v>23.98</v>
      </c>
      <c r="AM454">
        <v>4.5999999999999996</v>
      </c>
      <c r="AN454">
        <v>0</v>
      </c>
      <c r="AO454">
        <v>0.82499999999999996</v>
      </c>
      <c r="AP454" s="1">
        <v>2208.2199999999998</v>
      </c>
      <c r="AQ454" s="1">
        <v>3126.21</v>
      </c>
      <c r="AR454" s="1">
        <v>7698.51</v>
      </c>
      <c r="AS454">
        <v>804.62</v>
      </c>
      <c r="AT454">
        <v>175.41</v>
      </c>
      <c r="AU454" s="1">
        <v>14013</v>
      </c>
      <c r="AV454" s="1">
        <v>10090.01</v>
      </c>
      <c r="AW454">
        <v>0.6371</v>
      </c>
      <c r="AX454" s="1">
        <v>3095.87</v>
      </c>
      <c r="AY454">
        <v>0.19550000000000001</v>
      </c>
      <c r="AZ454" s="1">
        <v>1166.28</v>
      </c>
      <c r="BA454">
        <v>7.3599999999999999E-2</v>
      </c>
      <c r="BB454" s="1">
        <v>1485.71</v>
      </c>
      <c r="BC454">
        <v>9.3799999999999994E-2</v>
      </c>
      <c r="BD454" s="1">
        <v>15837.87</v>
      </c>
      <c r="BE454" s="1">
        <v>7607.18</v>
      </c>
      <c r="BF454">
        <v>2.8809999999999998</v>
      </c>
      <c r="BG454">
        <v>0.50449999999999995</v>
      </c>
      <c r="BH454">
        <v>0.21859999999999999</v>
      </c>
      <c r="BI454">
        <v>0.23949999999999999</v>
      </c>
      <c r="BJ454">
        <v>2.3E-2</v>
      </c>
      <c r="BK454">
        <v>1.43E-2</v>
      </c>
    </row>
    <row r="455" spans="1:63" x14ac:dyDescent="0.25">
      <c r="A455" t="s">
        <v>456</v>
      </c>
      <c r="B455">
        <v>45591</v>
      </c>
      <c r="C455">
        <v>9</v>
      </c>
      <c r="D455">
        <v>122.62</v>
      </c>
      <c r="E455" s="1">
        <v>1103.5899999999999</v>
      </c>
      <c r="F455">
        <v>961.21</v>
      </c>
      <c r="G455">
        <v>2.0999999999999999E-3</v>
      </c>
      <c r="H455">
        <v>1E-3</v>
      </c>
      <c r="I455">
        <v>4.4000000000000003E-3</v>
      </c>
      <c r="J455">
        <v>0</v>
      </c>
      <c r="K455">
        <v>9.7000000000000003E-3</v>
      </c>
      <c r="L455">
        <v>0.94510000000000005</v>
      </c>
      <c r="M455">
        <v>3.7699999999999997E-2</v>
      </c>
      <c r="N455">
        <v>0.49199999999999999</v>
      </c>
      <c r="O455">
        <v>0</v>
      </c>
      <c r="P455">
        <v>0.1472</v>
      </c>
      <c r="Q455" s="1">
        <v>50310.79</v>
      </c>
      <c r="R455">
        <v>0.28210000000000002</v>
      </c>
      <c r="S455">
        <v>0.23080000000000001</v>
      </c>
      <c r="T455">
        <v>0.48720000000000002</v>
      </c>
      <c r="U455">
        <v>9.1300000000000008</v>
      </c>
      <c r="V455" s="1">
        <v>50046.81</v>
      </c>
      <c r="W455">
        <v>115.78</v>
      </c>
      <c r="X455" s="1">
        <v>98025.74</v>
      </c>
      <c r="Y455">
        <v>0.85829999999999995</v>
      </c>
      <c r="Z455">
        <v>0.1081</v>
      </c>
      <c r="AA455">
        <v>3.3700000000000001E-2</v>
      </c>
      <c r="AB455">
        <v>0.14169999999999999</v>
      </c>
      <c r="AC455">
        <v>98.03</v>
      </c>
      <c r="AD455" s="1">
        <v>3476.94</v>
      </c>
      <c r="AE455">
        <v>513.44000000000005</v>
      </c>
      <c r="AF455" s="1">
        <v>97117.18</v>
      </c>
      <c r="AG455">
        <v>92</v>
      </c>
      <c r="AH455" s="1">
        <v>32586</v>
      </c>
      <c r="AI455" s="1">
        <v>46390</v>
      </c>
      <c r="AJ455">
        <v>57.95</v>
      </c>
      <c r="AK455">
        <v>31.98</v>
      </c>
      <c r="AL455">
        <v>56.19</v>
      </c>
      <c r="AM455">
        <v>3.7</v>
      </c>
      <c r="AN455">
        <v>0</v>
      </c>
      <c r="AO455">
        <v>0.9083</v>
      </c>
      <c r="AP455" s="1">
        <v>1321.35</v>
      </c>
      <c r="AQ455" s="1">
        <v>2045.97</v>
      </c>
      <c r="AR455" s="1">
        <v>6455.7</v>
      </c>
      <c r="AS455">
        <v>734.57</v>
      </c>
      <c r="AT455">
        <v>443.86</v>
      </c>
      <c r="AU455" s="1">
        <v>11001.41</v>
      </c>
      <c r="AV455" s="1">
        <v>8526.7800000000007</v>
      </c>
      <c r="AW455">
        <v>0.6149</v>
      </c>
      <c r="AX455" s="1">
        <v>3324</v>
      </c>
      <c r="AY455">
        <v>0.2397</v>
      </c>
      <c r="AZ455">
        <v>847.84</v>
      </c>
      <c r="BA455">
        <v>6.1100000000000002E-2</v>
      </c>
      <c r="BB455" s="1">
        <v>1167.5</v>
      </c>
      <c r="BC455">
        <v>8.4199999999999997E-2</v>
      </c>
      <c r="BD455" s="1">
        <v>13866.12</v>
      </c>
      <c r="BE455" s="1">
        <v>6547.26</v>
      </c>
      <c r="BF455">
        <v>2.4571999999999998</v>
      </c>
      <c r="BG455">
        <v>0.49990000000000001</v>
      </c>
      <c r="BH455">
        <v>0.22789999999999999</v>
      </c>
      <c r="BI455">
        <v>0.23230000000000001</v>
      </c>
      <c r="BJ455">
        <v>3.1199999999999999E-2</v>
      </c>
      <c r="BK455">
        <v>8.6999999999999994E-3</v>
      </c>
    </row>
    <row r="456" spans="1:63" x14ac:dyDescent="0.25">
      <c r="A456" t="s">
        <v>457</v>
      </c>
      <c r="B456">
        <v>48447</v>
      </c>
      <c r="C456">
        <v>121</v>
      </c>
      <c r="D456">
        <v>14.83</v>
      </c>
      <c r="E456" s="1">
        <v>1794.92</v>
      </c>
      <c r="F456" s="1">
        <v>1948.57</v>
      </c>
      <c r="G456">
        <v>1.0800000000000001E-2</v>
      </c>
      <c r="H456">
        <v>5.0000000000000001E-4</v>
      </c>
      <c r="I456">
        <v>1.2699999999999999E-2</v>
      </c>
      <c r="J456">
        <v>1.5E-3</v>
      </c>
      <c r="K456">
        <v>1.55E-2</v>
      </c>
      <c r="L456">
        <v>0.91300000000000003</v>
      </c>
      <c r="M456">
        <v>4.5999999999999999E-2</v>
      </c>
      <c r="N456">
        <v>0.33510000000000001</v>
      </c>
      <c r="O456">
        <v>2.5000000000000001E-3</v>
      </c>
      <c r="P456">
        <v>0.10199999999999999</v>
      </c>
      <c r="Q456" s="1">
        <v>59930.45</v>
      </c>
      <c r="R456">
        <v>0.2893</v>
      </c>
      <c r="S456">
        <v>0.18179999999999999</v>
      </c>
      <c r="T456">
        <v>0.52890000000000004</v>
      </c>
      <c r="U456">
        <v>14.2</v>
      </c>
      <c r="V456" s="1">
        <v>74597.539999999994</v>
      </c>
      <c r="W456">
        <v>122.57</v>
      </c>
      <c r="X456" s="1">
        <v>175496.17</v>
      </c>
      <c r="Y456">
        <v>0.73499999999999999</v>
      </c>
      <c r="Z456">
        <v>0.21890000000000001</v>
      </c>
      <c r="AA456">
        <v>4.6100000000000002E-2</v>
      </c>
      <c r="AB456">
        <v>0.26500000000000001</v>
      </c>
      <c r="AC456">
        <v>175.5</v>
      </c>
      <c r="AD456" s="1">
        <v>4577.38</v>
      </c>
      <c r="AE456">
        <v>516.16</v>
      </c>
      <c r="AF456" s="1">
        <v>150638.68</v>
      </c>
      <c r="AG456">
        <v>311</v>
      </c>
      <c r="AH456" s="1">
        <v>35520</v>
      </c>
      <c r="AI456" s="1">
        <v>55620</v>
      </c>
      <c r="AJ456">
        <v>37.78</v>
      </c>
      <c r="AK456">
        <v>24.43</v>
      </c>
      <c r="AL456">
        <v>29.17</v>
      </c>
      <c r="AM456">
        <v>4.2</v>
      </c>
      <c r="AN456">
        <v>0</v>
      </c>
      <c r="AO456">
        <v>0.79900000000000004</v>
      </c>
      <c r="AP456" s="1">
        <v>1287.56</v>
      </c>
      <c r="AQ456" s="1">
        <v>1858.21</v>
      </c>
      <c r="AR456" s="1">
        <v>6176.53</v>
      </c>
      <c r="AS456">
        <v>562.25</v>
      </c>
      <c r="AT456">
        <v>199.53</v>
      </c>
      <c r="AU456" s="1">
        <v>10084.08</v>
      </c>
      <c r="AV456" s="1">
        <v>4341.58</v>
      </c>
      <c r="AW456">
        <v>0.38790000000000002</v>
      </c>
      <c r="AX456" s="1">
        <v>3542.58</v>
      </c>
      <c r="AY456">
        <v>0.3165</v>
      </c>
      <c r="AZ456" s="1">
        <v>2502.77</v>
      </c>
      <c r="BA456">
        <v>0.22359999999999999</v>
      </c>
      <c r="BB456">
        <v>806.21</v>
      </c>
      <c r="BC456">
        <v>7.1999999999999995E-2</v>
      </c>
      <c r="BD456" s="1">
        <v>11193.14</v>
      </c>
      <c r="BE456" s="1">
        <v>4669.66</v>
      </c>
      <c r="BF456">
        <v>1.3063</v>
      </c>
      <c r="BG456">
        <v>0.51549999999999996</v>
      </c>
      <c r="BH456">
        <v>0.22270000000000001</v>
      </c>
      <c r="BI456">
        <v>0.19969999999999999</v>
      </c>
      <c r="BJ456">
        <v>4.99E-2</v>
      </c>
      <c r="BK456">
        <v>1.23E-2</v>
      </c>
    </row>
    <row r="457" spans="1:63" x14ac:dyDescent="0.25">
      <c r="A457" t="s">
        <v>458</v>
      </c>
      <c r="B457">
        <v>46482</v>
      </c>
      <c r="C457">
        <v>376</v>
      </c>
      <c r="D457">
        <v>5.23</v>
      </c>
      <c r="E457" s="1">
        <v>1965.79</v>
      </c>
      <c r="F457" s="1">
        <v>1937.03</v>
      </c>
      <c r="G457">
        <v>1.6000000000000001E-3</v>
      </c>
      <c r="H457">
        <v>0</v>
      </c>
      <c r="I457">
        <v>1.7899999999999999E-2</v>
      </c>
      <c r="J457">
        <v>1E-3</v>
      </c>
      <c r="K457">
        <v>1.38E-2</v>
      </c>
      <c r="L457">
        <v>0.94940000000000002</v>
      </c>
      <c r="M457">
        <v>1.6299999999999999E-2</v>
      </c>
      <c r="N457">
        <v>0.52280000000000004</v>
      </c>
      <c r="O457">
        <v>5.0000000000000001E-4</v>
      </c>
      <c r="P457">
        <v>0.13780000000000001</v>
      </c>
      <c r="Q457" s="1">
        <v>52691.39</v>
      </c>
      <c r="R457">
        <v>0.26429999999999998</v>
      </c>
      <c r="S457">
        <v>0.22140000000000001</v>
      </c>
      <c r="T457">
        <v>0.51429999999999998</v>
      </c>
      <c r="U457">
        <v>14.75</v>
      </c>
      <c r="V457" s="1">
        <v>77156.539999999994</v>
      </c>
      <c r="W457">
        <v>129.63</v>
      </c>
      <c r="X457" s="1">
        <v>207960</v>
      </c>
      <c r="Y457">
        <v>0.71399999999999997</v>
      </c>
      <c r="Z457">
        <v>0.11899999999999999</v>
      </c>
      <c r="AA457">
        <v>0.16700000000000001</v>
      </c>
      <c r="AB457">
        <v>0.28599999999999998</v>
      </c>
      <c r="AC457">
        <v>207.96</v>
      </c>
      <c r="AD457" s="1">
        <v>4954.42</v>
      </c>
      <c r="AE457">
        <v>424.31</v>
      </c>
      <c r="AF457" s="1">
        <v>224570.77</v>
      </c>
      <c r="AG457">
        <v>528</v>
      </c>
      <c r="AH457" s="1">
        <v>31984</v>
      </c>
      <c r="AI457" s="1">
        <v>48167</v>
      </c>
      <c r="AJ457">
        <v>32</v>
      </c>
      <c r="AK457">
        <v>22</v>
      </c>
      <c r="AL457">
        <v>23.29</v>
      </c>
      <c r="AM457">
        <v>4.3</v>
      </c>
      <c r="AN457">
        <v>0</v>
      </c>
      <c r="AO457">
        <v>0.98509999999999998</v>
      </c>
      <c r="AP457" s="1">
        <v>1644.27</v>
      </c>
      <c r="AQ457" s="1">
        <v>2736.58</v>
      </c>
      <c r="AR457" s="1">
        <v>6083.33</v>
      </c>
      <c r="AS457">
        <v>429.13</v>
      </c>
      <c r="AT457">
        <v>261.23</v>
      </c>
      <c r="AU457" s="1">
        <v>11154.55</v>
      </c>
      <c r="AV457" s="1">
        <v>5040.17</v>
      </c>
      <c r="AW457">
        <v>0.43280000000000002</v>
      </c>
      <c r="AX457" s="1">
        <v>4154.68</v>
      </c>
      <c r="AY457">
        <v>0.35680000000000001</v>
      </c>
      <c r="AZ457" s="1">
        <v>1563.72</v>
      </c>
      <c r="BA457">
        <v>0.1343</v>
      </c>
      <c r="BB457">
        <v>887.33</v>
      </c>
      <c r="BC457">
        <v>7.6200000000000004E-2</v>
      </c>
      <c r="BD457" s="1">
        <v>11645.9</v>
      </c>
      <c r="BE457" s="1">
        <v>4230.72</v>
      </c>
      <c r="BF457">
        <v>1.4134</v>
      </c>
      <c r="BG457">
        <v>0.53639999999999999</v>
      </c>
      <c r="BH457">
        <v>0.25719999999999998</v>
      </c>
      <c r="BI457">
        <v>0.16289999999999999</v>
      </c>
      <c r="BJ457">
        <v>2.87E-2</v>
      </c>
      <c r="BK457">
        <v>1.49E-2</v>
      </c>
    </row>
    <row r="458" spans="1:63" x14ac:dyDescent="0.25">
      <c r="A458" t="s">
        <v>459</v>
      </c>
      <c r="B458">
        <v>47514</v>
      </c>
      <c r="C458">
        <v>143</v>
      </c>
      <c r="D458">
        <v>7.38</v>
      </c>
      <c r="E458" s="1">
        <v>1055.52</v>
      </c>
      <c r="F458" s="1">
        <v>1006.96</v>
      </c>
      <c r="G458">
        <v>1E-3</v>
      </c>
      <c r="H458">
        <v>5.9999999999999995E-4</v>
      </c>
      <c r="I458">
        <v>7.9000000000000008E-3</v>
      </c>
      <c r="J458">
        <v>3.8999999999999998E-3</v>
      </c>
      <c r="K458">
        <v>2.0299999999999999E-2</v>
      </c>
      <c r="L458">
        <v>0.95330000000000004</v>
      </c>
      <c r="M458">
        <v>1.29E-2</v>
      </c>
      <c r="N458">
        <v>0.35520000000000002</v>
      </c>
      <c r="O458">
        <v>3.3999999999999998E-3</v>
      </c>
      <c r="P458">
        <v>0.16089999999999999</v>
      </c>
      <c r="Q458" s="1">
        <v>52361.2</v>
      </c>
      <c r="R458">
        <v>0.19570000000000001</v>
      </c>
      <c r="S458">
        <v>0.2717</v>
      </c>
      <c r="T458">
        <v>0.53259999999999996</v>
      </c>
      <c r="U458">
        <v>6.13</v>
      </c>
      <c r="V458" s="1">
        <v>70338.05</v>
      </c>
      <c r="W458">
        <v>171.99</v>
      </c>
      <c r="X458" s="1">
        <v>157770.17000000001</v>
      </c>
      <c r="Y458">
        <v>0.92249999999999999</v>
      </c>
      <c r="Z458">
        <v>2.5600000000000001E-2</v>
      </c>
      <c r="AA458">
        <v>5.1999999999999998E-2</v>
      </c>
      <c r="AB458">
        <v>7.7499999999999999E-2</v>
      </c>
      <c r="AC458">
        <v>157.77000000000001</v>
      </c>
      <c r="AD458" s="1">
        <v>3253.59</v>
      </c>
      <c r="AE458">
        <v>434.2</v>
      </c>
      <c r="AF458" s="1">
        <v>150659.26999999999</v>
      </c>
      <c r="AG458">
        <v>312</v>
      </c>
      <c r="AH458" s="1">
        <v>35082</v>
      </c>
      <c r="AI458" s="1">
        <v>51000</v>
      </c>
      <c r="AJ458">
        <v>24.9</v>
      </c>
      <c r="AK458">
        <v>20.399999999999999</v>
      </c>
      <c r="AL458">
        <v>20</v>
      </c>
      <c r="AM458">
        <v>4.4000000000000004</v>
      </c>
      <c r="AN458" s="1">
        <v>1137.27</v>
      </c>
      <c r="AO458">
        <v>1.5279</v>
      </c>
      <c r="AP458" s="1">
        <v>1227.46</v>
      </c>
      <c r="AQ458" s="1">
        <v>2481.5500000000002</v>
      </c>
      <c r="AR458" s="1">
        <v>6831.67</v>
      </c>
      <c r="AS458">
        <v>337.56</v>
      </c>
      <c r="AT458">
        <v>300.22000000000003</v>
      </c>
      <c r="AU458" s="1">
        <v>11178.42</v>
      </c>
      <c r="AV458" s="1">
        <v>6887.4</v>
      </c>
      <c r="AW458">
        <v>0.52190000000000003</v>
      </c>
      <c r="AX458" s="1">
        <v>4272.68</v>
      </c>
      <c r="AY458">
        <v>0.32379999999999998</v>
      </c>
      <c r="AZ458" s="1">
        <v>1285.57</v>
      </c>
      <c r="BA458">
        <v>9.74E-2</v>
      </c>
      <c r="BB458">
        <v>750.85</v>
      </c>
      <c r="BC458">
        <v>5.6899999999999999E-2</v>
      </c>
      <c r="BD458" s="1">
        <v>13196.51</v>
      </c>
      <c r="BE458" s="1">
        <v>4985.9399999999996</v>
      </c>
      <c r="BF458">
        <v>2.0594000000000001</v>
      </c>
      <c r="BG458">
        <v>0.47970000000000002</v>
      </c>
      <c r="BH458">
        <v>0.2114</v>
      </c>
      <c r="BI458">
        <v>0.20669999999999999</v>
      </c>
      <c r="BJ458">
        <v>3.1E-2</v>
      </c>
      <c r="BK458">
        <v>7.1199999999999999E-2</v>
      </c>
    </row>
    <row r="459" spans="1:63" x14ac:dyDescent="0.25">
      <c r="A459" t="s">
        <v>460</v>
      </c>
      <c r="B459">
        <v>47894</v>
      </c>
      <c r="C459">
        <v>64</v>
      </c>
      <c r="D459">
        <v>67.260000000000005</v>
      </c>
      <c r="E459" s="1">
        <v>4304.32</v>
      </c>
      <c r="F459" s="1">
        <v>3874.11</v>
      </c>
      <c r="G459">
        <v>7.1000000000000004E-3</v>
      </c>
      <c r="H459">
        <v>8.0000000000000004E-4</v>
      </c>
      <c r="I459">
        <v>2.6499999999999999E-2</v>
      </c>
      <c r="J459">
        <v>1E-4</v>
      </c>
      <c r="K459">
        <v>7.7399999999999997E-2</v>
      </c>
      <c r="L459">
        <v>0.8387</v>
      </c>
      <c r="M459">
        <v>4.9299999999999997E-2</v>
      </c>
      <c r="N459">
        <v>0.26790000000000003</v>
      </c>
      <c r="O459">
        <v>2.6599999999999999E-2</v>
      </c>
      <c r="P459">
        <v>0.1144</v>
      </c>
      <c r="Q459" s="1">
        <v>65916.98</v>
      </c>
      <c r="R459">
        <v>0.12130000000000001</v>
      </c>
      <c r="S459">
        <v>0.1381</v>
      </c>
      <c r="T459">
        <v>0.74060000000000004</v>
      </c>
      <c r="U459">
        <v>25.5</v>
      </c>
      <c r="V459" s="1">
        <v>91370.61</v>
      </c>
      <c r="W459">
        <v>166.32</v>
      </c>
      <c r="X459" s="1">
        <v>256396.69</v>
      </c>
      <c r="Y459">
        <v>0.85019999999999996</v>
      </c>
      <c r="Z459">
        <v>0.1043</v>
      </c>
      <c r="AA459">
        <v>4.5400000000000003E-2</v>
      </c>
      <c r="AB459">
        <v>0.14979999999999999</v>
      </c>
      <c r="AC459">
        <v>256.39999999999998</v>
      </c>
      <c r="AD459" s="1">
        <v>8473.84</v>
      </c>
      <c r="AE459">
        <v>863.87</v>
      </c>
      <c r="AF459" s="1">
        <v>233453.06</v>
      </c>
      <c r="AG459">
        <v>541</v>
      </c>
      <c r="AH459" s="1">
        <v>44030</v>
      </c>
      <c r="AI459" s="1">
        <v>75193</v>
      </c>
      <c r="AJ459">
        <v>57.89</v>
      </c>
      <c r="AK459">
        <v>31.88</v>
      </c>
      <c r="AL459">
        <v>31.79</v>
      </c>
      <c r="AM459">
        <v>4.8</v>
      </c>
      <c r="AN459">
        <v>0</v>
      </c>
      <c r="AO459">
        <v>0.74419999999999997</v>
      </c>
      <c r="AP459" s="1">
        <v>1678.5</v>
      </c>
      <c r="AQ459" s="1">
        <v>2498.79</v>
      </c>
      <c r="AR459" s="1">
        <v>6240.23</v>
      </c>
      <c r="AS459">
        <v>674.07</v>
      </c>
      <c r="AT459">
        <v>173.4</v>
      </c>
      <c r="AU459" s="1">
        <v>11265</v>
      </c>
      <c r="AV459" s="1">
        <v>3370.76</v>
      </c>
      <c r="AW459">
        <v>0.25230000000000002</v>
      </c>
      <c r="AX459" s="1">
        <v>8380.9699999999993</v>
      </c>
      <c r="AY459">
        <v>0.62719999999999998</v>
      </c>
      <c r="AZ459" s="1">
        <v>1059.77</v>
      </c>
      <c r="BA459">
        <v>7.9299999999999995E-2</v>
      </c>
      <c r="BB459">
        <v>550.53</v>
      </c>
      <c r="BC459">
        <v>4.1200000000000001E-2</v>
      </c>
      <c r="BD459" s="1">
        <v>13362.03</v>
      </c>
      <c r="BE459" s="1">
        <v>1443.88</v>
      </c>
      <c r="BF459">
        <v>0.18310000000000001</v>
      </c>
      <c r="BG459">
        <v>0.52529999999999999</v>
      </c>
      <c r="BH459">
        <v>0.224</v>
      </c>
      <c r="BI459">
        <v>0.20880000000000001</v>
      </c>
      <c r="BJ459">
        <v>2.9899999999999999E-2</v>
      </c>
      <c r="BK459">
        <v>1.2E-2</v>
      </c>
    </row>
    <row r="460" spans="1:63" x14ac:dyDescent="0.25">
      <c r="A460" t="s">
        <v>461</v>
      </c>
      <c r="B460">
        <v>48090</v>
      </c>
      <c r="C460">
        <v>62</v>
      </c>
      <c r="D460">
        <v>10.63</v>
      </c>
      <c r="E460">
        <v>659.14</v>
      </c>
      <c r="F460">
        <v>605.26</v>
      </c>
      <c r="G460">
        <v>1E-3</v>
      </c>
      <c r="H460">
        <v>1.6999999999999999E-3</v>
      </c>
      <c r="I460">
        <v>5.4999999999999997E-3</v>
      </c>
      <c r="J460">
        <v>0</v>
      </c>
      <c r="K460">
        <v>1.6500000000000001E-2</v>
      </c>
      <c r="L460">
        <v>0.93089999999999995</v>
      </c>
      <c r="M460">
        <v>4.4499999999999998E-2</v>
      </c>
      <c r="N460">
        <v>0.44009999999999999</v>
      </c>
      <c r="O460">
        <v>0</v>
      </c>
      <c r="P460">
        <v>0.15040000000000001</v>
      </c>
      <c r="Q460" s="1">
        <v>47831.28</v>
      </c>
      <c r="R460">
        <v>0.44640000000000002</v>
      </c>
      <c r="S460">
        <v>0.125</v>
      </c>
      <c r="T460">
        <v>0.42859999999999998</v>
      </c>
      <c r="U460">
        <v>10.25</v>
      </c>
      <c r="V460" s="1">
        <v>54225.4</v>
      </c>
      <c r="W460">
        <v>59.64</v>
      </c>
      <c r="X460" s="1">
        <v>127368.07</v>
      </c>
      <c r="Y460">
        <v>0.93289999999999995</v>
      </c>
      <c r="Z460">
        <v>3.7100000000000001E-2</v>
      </c>
      <c r="AA460">
        <v>0.03</v>
      </c>
      <c r="AB460">
        <v>6.7100000000000007E-2</v>
      </c>
      <c r="AC460">
        <v>127.37</v>
      </c>
      <c r="AD460" s="1">
        <v>2913.56</v>
      </c>
      <c r="AE460">
        <v>386.44</v>
      </c>
      <c r="AF460" s="1">
        <v>123608.21</v>
      </c>
      <c r="AG460">
        <v>181</v>
      </c>
      <c r="AH460" s="1">
        <v>35950</v>
      </c>
      <c r="AI460" s="1">
        <v>47199</v>
      </c>
      <c r="AJ460">
        <v>47.5</v>
      </c>
      <c r="AK460">
        <v>22</v>
      </c>
      <c r="AL460">
        <v>24.99</v>
      </c>
      <c r="AM460">
        <v>4.3</v>
      </c>
      <c r="AN460" s="1">
        <v>2208.38</v>
      </c>
      <c r="AO460">
        <v>1.9157</v>
      </c>
      <c r="AP460" s="1">
        <v>1711.12</v>
      </c>
      <c r="AQ460" s="1">
        <v>2784.46</v>
      </c>
      <c r="AR460" s="1">
        <v>6368.99</v>
      </c>
      <c r="AS460">
        <v>615.54999999999995</v>
      </c>
      <c r="AT460">
        <v>352.53</v>
      </c>
      <c r="AU460" s="1">
        <v>11832.6</v>
      </c>
      <c r="AV460" s="1">
        <v>9303.69</v>
      </c>
      <c r="AW460">
        <v>0.54749999999999999</v>
      </c>
      <c r="AX460" s="1">
        <v>5095.8500000000004</v>
      </c>
      <c r="AY460">
        <v>0.2999</v>
      </c>
      <c r="AZ460" s="1">
        <v>1696.57</v>
      </c>
      <c r="BA460">
        <v>9.98E-2</v>
      </c>
      <c r="BB460">
        <v>897.18</v>
      </c>
      <c r="BC460">
        <v>5.28E-2</v>
      </c>
      <c r="BD460" s="1">
        <v>16993.28</v>
      </c>
      <c r="BE460" s="1">
        <v>8272.3700000000008</v>
      </c>
      <c r="BF460">
        <v>3.4927999999999999</v>
      </c>
      <c r="BG460">
        <v>0.52710000000000001</v>
      </c>
      <c r="BH460">
        <v>0.2009</v>
      </c>
      <c r="BI460">
        <v>0.219</v>
      </c>
      <c r="BJ460">
        <v>3.7600000000000001E-2</v>
      </c>
      <c r="BK460">
        <v>1.55E-2</v>
      </c>
    </row>
    <row r="461" spans="1:63" x14ac:dyDescent="0.25">
      <c r="A461" t="s">
        <v>462</v>
      </c>
      <c r="B461">
        <v>47944</v>
      </c>
      <c r="C461">
        <v>137</v>
      </c>
      <c r="D461">
        <v>10.77</v>
      </c>
      <c r="E461" s="1">
        <v>1474.94</v>
      </c>
      <c r="F461" s="1">
        <v>1377.86</v>
      </c>
      <c r="G461">
        <v>0</v>
      </c>
      <c r="H461">
        <v>0</v>
      </c>
      <c r="I461">
        <v>4.1000000000000003E-3</v>
      </c>
      <c r="J461">
        <v>0</v>
      </c>
      <c r="K461">
        <v>3.2000000000000002E-3</v>
      </c>
      <c r="L461">
        <v>0.9798</v>
      </c>
      <c r="M461">
        <v>1.29E-2</v>
      </c>
      <c r="N461">
        <v>0.94520000000000004</v>
      </c>
      <c r="O461">
        <v>0</v>
      </c>
      <c r="P461">
        <v>0.18179999999999999</v>
      </c>
      <c r="Q461" s="1">
        <v>56379.28</v>
      </c>
      <c r="R461">
        <v>0.2077</v>
      </c>
      <c r="S461">
        <v>0.2077</v>
      </c>
      <c r="T461">
        <v>0.58460000000000001</v>
      </c>
      <c r="U461">
        <v>19.2</v>
      </c>
      <c r="V461" s="1">
        <v>64353.54</v>
      </c>
      <c r="W461">
        <v>72.48</v>
      </c>
      <c r="X461" s="1">
        <v>273587.25</v>
      </c>
      <c r="Y461">
        <v>0.2429</v>
      </c>
      <c r="Z461">
        <v>3.9699999999999999E-2</v>
      </c>
      <c r="AA461">
        <v>0.71740000000000004</v>
      </c>
      <c r="AB461">
        <v>0.7571</v>
      </c>
      <c r="AC461">
        <v>273.58999999999997</v>
      </c>
      <c r="AD461" s="1">
        <v>6606.5</v>
      </c>
      <c r="AE461">
        <v>239.85</v>
      </c>
      <c r="AF461" s="1">
        <v>189455.65</v>
      </c>
      <c r="AG461">
        <v>462</v>
      </c>
      <c r="AH461" s="1">
        <v>29369</v>
      </c>
      <c r="AI461" s="1">
        <v>44804</v>
      </c>
      <c r="AJ461">
        <v>24.9</v>
      </c>
      <c r="AK461">
        <v>22.1</v>
      </c>
      <c r="AL461">
        <v>23.08</v>
      </c>
      <c r="AM461">
        <v>4.5</v>
      </c>
      <c r="AN461">
        <v>0</v>
      </c>
      <c r="AO461">
        <v>0.74990000000000001</v>
      </c>
      <c r="AP461" s="1">
        <v>2174.4299999999998</v>
      </c>
      <c r="AQ461" s="1">
        <v>3587.59</v>
      </c>
      <c r="AR461" s="1">
        <v>8492.82</v>
      </c>
      <c r="AS461">
        <v>585.15</v>
      </c>
      <c r="AT461">
        <v>451.77</v>
      </c>
      <c r="AU461" s="1">
        <v>15291.73</v>
      </c>
      <c r="AV461" s="1">
        <v>9481.36</v>
      </c>
      <c r="AW461">
        <v>0.4466</v>
      </c>
      <c r="AX461" s="1">
        <v>8127.31</v>
      </c>
      <c r="AY461">
        <v>0.38279999999999997</v>
      </c>
      <c r="AZ461" s="1">
        <v>1931.16</v>
      </c>
      <c r="BA461">
        <v>9.0999999999999998E-2</v>
      </c>
      <c r="BB461" s="1">
        <v>1691.43</v>
      </c>
      <c r="BC461">
        <v>7.9699999999999993E-2</v>
      </c>
      <c r="BD461" s="1">
        <v>21231.27</v>
      </c>
      <c r="BE461" s="1">
        <v>8587.57</v>
      </c>
      <c r="BF461">
        <v>4.3609</v>
      </c>
      <c r="BG461">
        <v>0.50949999999999995</v>
      </c>
      <c r="BH461">
        <v>0.22170000000000001</v>
      </c>
      <c r="BI461">
        <v>0.18190000000000001</v>
      </c>
      <c r="BJ461">
        <v>4.3099999999999999E-2</v>
      </c>
      <c r="BK461">
        <v>4.3700000000000003E-2</v>
      </c>
    </row>
    <row r="462" spans="1:63" x14ac:dyDescent="0.25">
      <c r="A462" t="s">
        <v>463</v>
      </c>
      <c r="B462">
        <v>44701</v>
      </c>
      <c r="C462">
        <v>5</v>
      </c>
      <c r="D462">
        <v>537.38</v>
      </c>
      <c r="E462" s="1">
        <v>2686.88</v>
      </c>
      <c r="F462" s="1">
        <v>2707.38</v>
      </c>
      <c r="G462">
        <v>2.2700000000000001E-2</v>
      </c>
      <c r="H462">
        <v>0</v>
      </c>
      <c r="I462">
        <v>1.4E-2</v>
      </c>
      <c r="J462">
        <v>1.2999999999999999E-3</v>
      </c>
      <c r="K462">
        <v>3.6700000000000003E-2</v>
      </c>
      <c r="L462">
        <v>0.88759999999999994</v>
      </c>
      <c r="M462">
        <v>3.7699999999999997E-2</v>
      </c>
      <c r="N462">
        <v>0.1145</v>
      </c>
      <c r="O462">
        <v>3.0300000000000001E-2</v>
      </c>
      <c r="P462">
        <v>0.105</v>
      </c>
      <c r="Q462" s="1">
        <v>81295.33</v>
      </c>
      <c r="R462">
        <v>0.1202</v>
      </c>
      <c r="S462">
        <v>0.1731</v>
      </c>
      <c r="T462">
        <v>0.70669999999999999</v>
      </c>
      <c r="U462">
        <v>20.3</v>
      </c>
      <c r="V462" s="1">
        <v>112057.29</v>
      </c>
      <c r="W462">
        <v>132.32</v>
      </c>
      <c r="X462" s="1">
        <v>340404.12</v>
      </c>
      <c r="Y462">
        <v>0.83540000000000003</v>
      </c>
      <c r="Z462">
        <v>0.1527</v>
      </c>
      <c r="AA462">
        <v>1.1900000000000001E-2</v>
      </c>
      <c r="AB462">
        <v>0.1646</v>
      </c>
      <c r="AC462">
        <v>340.4</v>
      </c>
      <c r="AD462" s="1">
        <v>14247.77</v>
      </c>
      <c r="AE462" s="1">
        <v>1504.97</v>
      </c>
      <c r="AF462" s="1">
        <v>304909.46000000002</v>
      </c>
      <c r="AG462">
        <v>589</v>
      </c>
      <c r="AH462" s="1">
        <v>48938</v>
      </c>
      <c r="AI462" s="1">
        <v>116993</v>
      </c>
      <c r="AJ462">
        <v>86.97</v>
      </c>
      <c r="AK462">
        <v>37.65</v>
      </c>
      <c r="AL462">
        <v>61.36</v>
      </c>
      <c r="AM462">
        <v>4.57</v>
      </c>
      <c r="AN462">
        <v>0</v>
      </c>
      <c r="AO462">
        <v>0.66779999999999995</v>
      </c>
      <c r="AP462" s="1">
        <v>2011.86</v>
      </c>
      <c r="AQ462" s="1">
        <v>2332.9899999999998</v>
      </c>
      <c r="AR462" s="1">
        <v>8868.2999999999993</v>
      </c>
      <c r="AS462">
        <v>855.44</v>
      </c>
      <c r="AT462">
        <v>230.13</v>
      </c>
      <c r="AU462" s="1">
        <v>14298.74</v>
      </c>
      <c r="AV462" s="1">
        <v>2145.13</v>
      </c>
      <c r="AW462">
        <v>0.13789999999999999</v>
      </c>
      <c r="AX462" s="1">
        <v>12332.84</v>
      </c>
      <c r="AY462">
        <v>0.79310000000000003</v>
      </c>
      <c r="AZ462">
        <v>690.46</v>
      </c>
      <c r="BA462">
        <v>4.4400000000000002E-2</v>
      </c>
      <c r="BB462">
        <v>382.65</v>
      </c>
      <c r="BC462">
        <v>2.46E-2</v>
      </c>
      <c r="BD462" s="1">
        <v>15551.09</v>
      </c>
      <c r="BE462">
        <v>438.21</v>
      </c>
      <c r="BF462">
        <v>3.1099999999999999E-2</v>
      </c>
      <c r="BG462">
        <v>0.60960000000000003</v>
      </c>
      <c r="BH462">
        <v>0.184</v>
      </c>
      <c r="BI462">
        <v>0.16109999999999999</v>
      </c>
      <c r="BJ462">
        <v>2.7900000000000001E-2</v>
      </c>
      <c r="BK462">
        <v>1.7399999999999999E-2</v>
      </c>
    </row>
    <row r="463" spans="1:63" x14ac:dyDescent="0.25">
      <c r="A463" t="s">
        <v>464</v>
      </c>
      <c r="B463">
        <v>47308</v>
      </c>
      <c r="C463">
        <v>128</v>
      </c>
      <c r="D463">
        <v>13.21</v>
      </c>
      <c r="E463" s="1">
        <v>1690.92</v>
      </c>
      <c r="F463" s="1">
        <v>1535.69</v>
      </c>
      <c r="G463">
        <v>1.5E-3</v>
      </c>
      <c r="H463">
        <v>0</v>
      </c>
      <c r="I463">
        <v>1.4E-3</v>
      </c>
      <c r="J463">
        <v>1.6000000000000001E-3</v>
      </c>
      <c r="K463">
        <v>7.7999999999999996E-3</v>
      </c>
      <c r="L463">
        <v>0.95499999999999996</v>
      </c>
      <c r="M463">
        <v>3.27E-2</v>
      </c>
      <c r="N463">
        <v>0.72619999999999996</v>
      </c>
      <c r="O463">
        <v>1.2999999999999999E-3</v>
      </c>
      <c r="P463">
        <v>0.15429999999999999</v>
      </c>
      <c r="Q463" s="1">
        <v>56995.01</v>
      </c>
      <c r="R463">
        <v>0.15240000000000001</v>
      </c>
      <c r="S463">
        <v>0.1429</v>
      </c>
      <c r="T463">
        <v>0.70479999999999998</v>
      </c>
      <c r="U463">
        <v>14</v>
      </c>
      <c r="V463" s="1">
        <v>81440.289999999994</v>
      </c>
      <c r="W463">
        <v>116.42</v>
      </c>
      <c r="X463" s="1">
        <v>182599.45</v>
      </c>
      <c r="Y463">
        <v>0.57369999999999999</v>
      </c>
      <c r="Z463">
        <v>0.1888</v>
      </c>
      <c r="AA463">
        <v>0.23749999999999999</v>
      </c>
      <c r="AB463">
        <v>0.42630000000000001</v>
      </c>
      <c r="AC463">
        <v>182.6</v>
      </c>
      <c r="AD463" s="1">
        <v>4776.1899999999996</v>
      </c>
      <c r="AE463">
        <v>359</v>
      </c>
      <c r="AF463" s="1">
        <v>161869.19</v>
      </c>
      <c r="AG463">
        <v>377</v>
      </c>
      <c r="AH463" s="1">
        <v>29625</v>
      </c>
      <c r="AI463" s="1">
        <v>44957</v>
      </c>
      <c r="AJ463">
        <v>27.3</v>
      </c>
      <c r="AK463">
        <v>25.7</v>
      </c>
      <c r="AL463">
        <v>26.11</v>
      </c>
      <c r="AM463">
        <v>3.4</v>
      </c>
      <c r="AN463">
        <v>0</v>
      </c>
      <c r="AO463">
        <v>0.90980000000000005</v>
      </c>
      <c r="AP463" s="1">
        <v>1531.44</v>
      </c>
      <c r="AQ463" s="1">
        <v>2326.2800000000002</v>
      </c>
      <c r="AR463" s="1">
        <v>7403.11</v>
      </c>
      <c r="AS463">
        <v>385.46</v>
      </c>
      <c r="AT463">
        <v>638.80999999999995</v>
      </c>
      <c r="AU463" s="1">
        <v>12285.13</v>
      </c>
      <c r="AV463" s="1">
        <v>6714.02</v>
      </c>
      <c r="AW463">
        <v>0.47949999999999998</v>
      </c>
      <c r="AX463" s="1">
        <v>4305.99</v>
      </c>
      <c r="AY463">
        <v>0.3075</v>
      </c>
      <c r="AZ463" s="1">
        <v>1570.55</v>
      </c>
      <c r="BA463">
        <v>0.11219999999999999</v>
      </c>
      <c r="BB463" s="1">
        <v>1411.99</v>
      </c>
      <c r="BC463">
        <v>0.1008</v>
      </c>
      <c r="BD463" s="1">
        <v>14002.55</v>
      </c>
      <c r="BE463" s="1">
        <v>4871.9399999999996</v>
      </c>
      <c r="BF463">
        <v>1.8281000000000001</v>
      </c>
      <c r="BG463">
        <v>0.49459999999999998</v>
      </c>
      <c r="BH463">
        <v>0.2011</v>
      </c>
      <c r="BI463">
        <v>0.19919999999999999</v>
      </c>
      <c r="BJ463">
        <v>4.5400000000000003E-2</v>
      </c>
      <c r="BK463">
        <v>5.96E-2</v>
      </c>
    </row>
    <row r="464" spans="1:63" x14ac:dyDescent="0.25">
      <c r="A464" t="s">
        <v>465</v>
      </c>
      <c r="B464">
        <v>49213</v>
      </c>
      <c r="C464">
        <v>28</v>
      </c>
      <c r="D464">
        <v>45.34</v>
      </c>
      <c r="E464" s="1">
        <v>1269.4100000000001</v>
      </c>
      <c r="F464" s="1">
        <v>1134.56</v>
      </c>
      <c r="G464">
        <v>8.3000000000000001E-3</v>
      </c>
      <c r="H464">
        <v>0</v>
      </c>
      <c r="I464">
        <v>1.47E-2</v>
      </c>
      <c r="J464">
        <v>8.9999999999999998E-4</v>
      </c>
      <c r="K464">
        <v>1.12E-2</v>
      </c>
      <c r="L464">
        <v>0.93440000000000001</v>
      </c>
      <c r="M464">
        <v>3.0599999999999999E-2</v>
      </c>
      <c r="N464">
        <v>0.24299999999999999</v>
      </c>
      <c r="O464">
        <v>6.6E-3</v>
      </c>
      <c r="P464">
        <v>0.14419999999999999</v>
      </c>
      <c r="Q464" s="1">
        <v>56181.55</v>
      </c>
      <c r="R464">
        <v>0.25</v>
      </c>
      <c r="S464">
        <v>0.22620000000000001</v>
      </c>
      <c r="T464">
        <v>0.52380000000000004</v>
      </c>
      <c r="U464">
        <v>8.7200000000000006</v>
      </c>
      <c r="V464" s="1">
        <v>84195.53</v>
      </c>
      <c r="W464">
        <v>140.97999999999999</v>
      </c>
      <c r="X464" s="1">
        <v>171397.59</v>
      </c>
      <c r="Y464">
        <v>0.78410000000000002</v>
      </c>
      <c r="Z464">
        <v>7.8200000000000006E-2</v>
      </c>
      <c r="AA464">
        <v>0.13769999999999999</v>
      </c>
      <c r="AB464">
        <v>0.21590000000000001</v>
      </c>
      <c r="AC464">
        <v>171.4</v>
      </c>
      <c r="AD464" s="1">
        <v>6528.27</v>
      </c>
      <c r="AE464">
        <v>623</v>
      </c>
      <c r="AF464" s="1">
        <v>155827.76</v>
      </c>
      <c r="AG464">
        <v>345</v>
      </c>
      <c r="AH464" s="1">
        <v>39791</v>
      </c>
      <c r="AI464" s="1">
        <v>58590</v>
      </c>
      <c r="AJ464">
        <v>67.510000000000005</v>
      </c>
      <c r="AK464">
        <v>32.799999999999997</v>
      </c>
      <c r="AL464">
        <v>39.32</v>
      </c>
      <c r="AM464">
        <v>5.6</v>
      </c>
      <c r="AN464">
        <v>0</v>
      </c>
      <c r="AO464">
        <v>0.8417</v>
      </c>
      <c r="AP464" s="1">
        <v>1334.13</v>
      </c>
      <c r="AQ464" s="1">
        <v>2203.29</v>
      </c>
      <c r="AR464" s="1">
        <v>6901.41</v>
      </c>
      <c r="AS464">
        <v>531.54</v>
      </c>
      <c r="AT464">
        <v>285.27999999999997</v>
      </c>
      <c r="AU464" s="1">
        <v>11255.7</v>
      </c>
      <c r="AV464" s="1">
        <v>5406.08</v>
      </c>
      <c r="AW464">
        <v>0.40989999999999999</v>
      </c>
      <c r="AX464" s="1">
        <v>6223.65</v>
      </c>
      <c r="AY464">
        <v>0.47189999999999999</v>
      </c>
      <c r="AZ464" s="1">
        <v>1064.95</v>
      </c>
      <c r="BA464">
        <v>8.0799999999999997E-2</v>
      </c>
      <c r="BB464">
        <v>493.48</v>
      </c>
      <c r="BC464">
        <v>3.7400000000000003E-2</v>
      </c>
      <c r="BD464" s="1">
        <v>13188.17</v>
      </c>
      <c r="BE464" s="1">
        <v>3183.25</v>
      </c>
      <c r="BF464">
        <v>0.76060000000000005</v>
      </c>
      <c r="BG464">
        <v>0.48520000000000002</v>
      </c>
      <c r="BH464">
        <v>0.2238</v>
      </c>
      <c r="BI464">
        <v>0.2465</v>
      </c>
      <c r="BJ464">
        <v>2.92E-2</v>
      </c>
      <c r="BK464">
        <v>1.5299999999999999E-2</v>
      </c>
    </row>
    <row r="465" spans="1:63" x14ac:dyDescent="0.25">
      <c r="A465" t="s">
        <v>466</v>
      </c>
      <c r="B465">
        <v>46144</v>
      </c>
      <c r="C465">
        <v>70</v>
      </c>
      <c r="D465">
        <v>39.69</v>
      </c>
      <c r="E465" s="1">
        <v>2778.1</v>
      </c>
      <c r="F465" s="1">
        <v>2597.6799999999998</v>
      </c>
      <c r="G465">
        <v>1.5E-3</v>
      </c>
      <c r="H465">
        <v>0</v>
      </c>
      <c r="I465">
        <v>1.1999999999999999E-3</v>
      </c>
      <c r="J465">
        <v>1.9E-3</v>
      </c>
      <c r="K465">
        <v>1.0800000000000001E-2</v>
      </c>
      <c r="L465">
        <v>0.96889999999999998</v>
      </c>
      <c r="M465">
        <v>1.5699999999999999E-2</v>
      </c>
      <c r="N465">
        <v>0.25729999999999997</v>
      </c>
      <c r="O465">
        <v>1.9E-3</v>
      </c>
      <c r="P465">
        <v>0.1158</v>
      </c>
      <c r="Q465" s="1">
        <v>62435.34</v>
      </c>
      <c r="R465">
        <v>0.12959999999999999</v>
      </c>
      <c r="S465">
        <v>0.24690000000000001</v>
      </c>
      <c r="T465">
        <v>0.62350000000000005</v>
      </c>
      <c r="U465">
        <v>19</v>
      </c>
      <c r="V465" s="1">
        <v>84497.11</v>
      </c>
      <c r="W465">
        <v>138.68</v>
      </c>
      <c r="X465" s="1">
        <v>152424</v>
      </c>
      <c r="Y465">
        <v>0.86219999999999997</v>
      </c>
      <c r="Z465">
        <v>4.3799999999999999E-2</v>
      </c>
      <c r="AA465">
        <v>9.4E-2</v>
      </c>
      <c r="AB465">
        <v>0.13780000000000001</v>
      </c>
      <c r="AC465">
        <v>152.41999999999999</v>
      </c>
      <c r="AD465" s="1">
        <v>3722.98</v>
      </c>
      <c r="AE465">
        <v>464.55</v>
      </c>
      <c r="AF465" s="1">
        <v>155517.04</v>
      </c>
      <c r="AG465">
        <v>343</v>
      </c>
      <c r="AH465" s="1">
        <v>43778</v>
      </c>
      <c r="AI465" s="1">
        <v>69967</v>
      </c>
      <c r="AJ465">
        <v>46.96</v>
      </c>
      <c r="AK465">
        <v>21.93</v>
      </c>
      <c r="AL465">
        <v>25.17</v>
      </c>
      <c r="AM465">
        <v>4.66</v>
      </c>
      <c r="AN465" s="1">
        <v>1126.05</v>
      </c>
      <c r="AO465">
        <v>0.78129999999999999</v>
      </c>
      <c r="AP465" s="1">
        <v>1232.1199999999999</v>
      </c>
      <c r="AQ465" s="1">
        <v>2013.82</v>
      </c>
      <c r="AR465" s="1">
        <v>6382.87</v>
      </c>
      <c r="AS465">
        <v>551.03</v>
      </c>
      <c r="AT465">
        <v>186.51</v>
      </c>
      <c r="AU465" s="1">
        <v>10366.33</v>
      </c>
      <c r="AV465" s="1">
        <v>4691.82</v>
      </c>
      <c r="AW465">
        <v>0.4466</v>
      </c>
      <c r="AX465" s="1">
        <v>4483.8999999999996</v>
      </c>
      <c r="AY465">
        <v>0.42680000000000001</v>
      </c>
      <c r="AZ465">
        <v>912.48</v>
      </c>
      <c r="BA465">
        <v>8.6900000000000005E-2</v>
      </c>
      <c r="BB465">
        <v>418.14</v>
      </c>
      <c r="BC465">
        <v>3.9800000000000002E-2</v>
      </c>
      <c r="BD465" s="1">
        <v>10506.34</v>
      </c>
      <c r="BE465" s="1">
        <v>3858.25</v>
      </c>
      <c r="BF465">
        <v>0.87080000000000002</v>
      </c>
      <c r="BG465">
        <v>0.58940000000000003</v>
      </c>
      <c r="BH465">
        <v>0.21920000000000001</v>
      </c>
      <c r="BI465">
        <v>0.14560000000000001</v>
      </c>
      <c r="BJ465">
        <v>3.3599999999999998E-2</v>
      </c>
      <c r="BK465">
        <v>1.23E-2</v>
      </c>
    </row>
    <row r="466" spans="1:63" x14ac:dyDescent="0.25">
      <c r="A466" t="s">
        <v>467</v>
      </c>
      <c r="B466">
        <v>45609</v>
      </c>
      <c r="C466">
        <v>26</v>
      </c>
      <c r="D466">
        <v>60</v>
      </c>
      <c r="E466" s="1">
        <v>1560.1</v>
      </c>
      <c r="F466" s="1">
        <v>1507.21</v>
      </c>
      <c r="G466">
        <v>1.2500000000000001E-2</v>
      </c>
      <c r="H466">
        <v>0</v>
      </c>
      <c r="I466">
        <v>1.7000000000000001E-2</v>
      </c>
      <c r="J466">
        <v>1.4E-3</v>
      </c>
      <c r="K466">
        <v>0.1225</v>
      </c>
      <c r="L466">
        <v>0.77370000000000005</v>
      </c>
      <c r="M466">
        <v>7.2900000000000006E-2</v>
      </c>
      <c r="N466">
        <v>0.46539999999999998</v>
      </c>
      <c r="O466">
        <v>3.5000000000000001E-3</v>
      </c>
      <c r="P466">
        <v>0.1019</v>
      </c>
      <c r="Q466" s="1">
        <v>75069.13</v>
      </c>
      <c r="R466">
        <v>7.5499999999999998E-2</v>
      </c>
      <c r="S466">
        <v>0.1321</v>
      </c>
      <c r="T466">
        <v>0.79249999999999998</v>
      </c>
      <c r="U466">
        <v>14.3</v>
      </c>
      <c r="V466" s="1">
        <v>78673.52</v>
      </c>
      <c r="W466">
        <v>102.44</v>
      </c>
      <c r="X466" s="1">
        <v>241035.06</v>
      </c>
      <c r="Y466">
        <v>0.52059999999999995</v>
      </c>
      <c r="Z466">
        <v>0.43809999999999999</v>
      </c>
      <c r="AA466">
        <v>4.1300000000000003E-2</v>
      </c>
      <c r="AB466">
        <v>0.47939999999999999</v>
      </c>
      <c r="AC466">
        <v>241.04</v>
      </c>
      <c r="AD466" s="1">
        <v>10588.43</v>
      </c>
      <c r="AE466">
        <v>658.06</v>
      </c>
      <c r="AF466" s="1">
        <v>238101.59</v>
      </c>
      <c r="AG466">
        <v>550</v>
      </c>
      <c r="AH466" s="1">
        <v>36807</v>
      </c>
      <c r="AI466" s="1">
        <v>58578</v>
      </c>
      <c r="AJ466">
        <v>60.4</v>
      </c>
      <c r="AK466">
        <v>39.090000000000003</v>
      </c>
      <c r="AL466">
        <v>48.13</v>
      </c>
      <c r="AM466">
        <v>5.5</v>
      </c>
      <c r="AN466">
        <v>0</v>
      </c>
      <c r="AO466">
        <v>0.80649999999999999</v>
      </c>
      <c r="AP466" s="1">
        <v>2611.63</v>
      </c>
      <c r="AQ466" s="1">
        <v>2103.9299999999998</v>
      </c>
      <c r="AR466" s="1">
        <v>8990.7900000000009</v>
      </c>
      <c r="AS466" s="1">
        <v>1083.1300000000001</v>
      </c>
      <c r="AT466">
        <v>425.11</v>
      </c>
      <c r="AU466" s="1">
        <v>15214.55</v>
      </c>
      <c r="AV466" s="1">
        <v>4942.63</v>
      </c>
      <c r="AW466">
        <v>0.25600000000000001</v>
      </c>
      <c r="AX466" s="1">
        <v>11501.71</v>
      </c>
      <c r="AY466">
        <v>0.5958</v>
      </c>
      <c r="AZ466" s="1">
        <v>2096.44</v>
      </c>
      <c r="BA466">
        <v>0.1086</v>
      </c>
      <c r="BB466">
        <v>764.93</v>
      </c>
      <c r="BC466">
        <v>3.9600000000000003E-2</v>
      </c>
      <c r="BD466" s="1">
        <v>19305.7</v>
      </c>
      <c r="BE466" s="1">
        <v>2075.37</v>
      </c>
      <c r="BF466">
        <v>0.35099999999999998</v>
      </c>
      <c r="BG466">
        <v>0.59140000000000004</v>
      </c>
      <c r="BH466">
        <v>0.23649999999999999</v>
      </c>
      <c r="BI466">
        <v>0.1132</v>
      </c>
      <c r="BJ466">
        <v>4.1799999999999997E-2</v>
      </c>
      <c r="BK466">
        <v>1.7000000000000001E-2</v>
      </c>
    </row>
    <row r="467" spans="1:63" x14ac:dyDescent="0.25">
      <c r="A467" t="s">
        <v>468</v>
      </c>
      <c r="B467">
        <v>49817</v>
      </c>
      <c r="C467">
        <v>22</v>
      </c>
      <c r="D467">
        <v>15.74</v>
      </c>
      <c r="E467">
        <v>346.35</v>
      </c>
      <c r="F467">
        <v>387.42</v>
      </c>
      <c r="G467">
        <v>1.0200000000000001E-2</v>
      </c>
      <c r="H467">
        <v>0</v>
      </c>
      <c r="I467">
        <v>5.1999999999999998E-3</v>
      </c>
      <c r="J467">
        <v>0</v>
      </c>
      <c r="K467">
        <v>0</v>
      </c>
      <c r="L467">
        <v>0.97189999999999999</v>
      </c>
      <c r="M467">
        <v>1.2800000000000001E-2</v>
      </c>
      <c r="N467">
        <v>9.9400000000000002E-2</v>
      </c>
      <c r="O467">
        <v>0</v>
      </c>
      <c r="P467">
        <v>8.4699999999999998E-2</v>
      </c>
      <c r="Q467" s="1">
        <v>54001.69</v>
      </c>
      <c r="R467">
        <v>0.31430000000000002</v>
      </c>
      <c r="S467">
        <v>5.7099999999999998E-2</v>
      </c>
      <c r="T467">
        <v>0.62860000000000005</v>
      </c>
      <c r="U467">
        <v>3.53</v>
      </c>
      <c r="V467" s="1">
        <v>81488.100000000006</v>
      </c>
      <c r="W467">
        <v>92.5</v>
      </c>
      <c r="X467" s="1">
        <v>155288.51999999999</v>
      </c>
      <c r="Y467">
        <v>0.82</v>
      </c>
      <c r="Z467">
        <v>0.1123</v>
      </c>
      <c r="AA467">
        <v>6.7799999999999999E-2</v>
      </c>
      <c r="AB467">
        <v>0.18</v>
      </c>
      <c r="AC467">
        <v>155.29</v>
      </c>
      <c r="AD467" s="1">
        <v>3897.58</v>
      </c>
      <c r="AE467">
        <v>501.01</v>
      </c>
      <c r="AF467" s="1">
        <v>131030.56</v>
      </c>
      <c r="AG467">
        <v>213</v>
      </c>
      <c r="AH467" s="1">
        <v>39313</v>
      </c>
      <c r="AI467" s="1">
        <v>69299</v>
      </c>
      <c r="AJ467">
        <v>38.79</v>
      </c>
      <c r="AK467">
        <v>22.81</v>
      </c>
      <c r="AL467">
        <v>33.549999999999997</v>
      </c>
      <c r="AM467">
        <v>5.8</v>
      </c>
      <c r="AN467" s="1">
        <v>1221.49</v>
      </c>
      <c r="AO467">
        <v>0.9587</v>
      </c>
      <c r="AP467" s="1">
        <v>1755.42</v>
      </c>
      <c r="AQ467" s="1">
        <v>1609.96</v>
      </c>
      <c r="AR467" s="1">
        <v>7384.78</v>
      </c>
      <c r="AS467">
        <v>224.17</v>
      </c>
      <c r="AT467">
        <v>97.19</v>
      </c>
      <c r="AU467" s="1">
        <v>11071.55</v>
      </c>
      <c r="AV467" s="1">
        <v>6610.8</v>
      </c>
      <c r="AW467">
        <v>0.49940000000000001</v>
      </c>
      <c r="AX467" s="1">
        <v>3893.14</v>
      </c>
      <c r="AY467">
        <v>0.29409999999999997</v>
      </c>
      <c r="AZ467" s="1">
        <v>2146.6</v>
      </c>
      <c r="BA467">
        <v>0.16220000000000001</v>
      </c>
      <c r="BB467">
        <v>585.9</v>
      </c>
      <c r="BC467">
        <v>4.4299999999999999E-2</v>
      </c>
      <c r="BD467" s="1">
        <v>13236.45</v>
      </c>
      <c r="BE467" s="1">
        <v>8351.02</v>
      </c>
      <c r="BF467">
        <v>2.1166</v>
      </c>
      <c r="BG467">
        <v>0.58409999999999995</v>
      </c>
      <c r="BH467">
        <v>0.23699999999999999</v>
      </c>
      <c r="BI467">
        <v>0.1308</v>
      </c>
      <c r="BJ467">
        <v>3.2000000000000001E-2</v>
      </c>
      <c r="BK467">
        <v>1.61E-2</v>
      </c>
    </row>
    <row r="468" spans="1:63" x14ac:dyDescent="0.25">
      <c r="A468" t="s">
        <v>469</v>
      </c>
      <c r="B468">
        <v>44735</v>
      </c>
      <c r="C468">
        <v>18</v>
      </c>
      <c r="D468">
        <v>125.77</v>
      </c>
      <c r="E468" s="1">
        <v>2263.8200000000002</v>
      </c>
      <c r="F468" s="1">
        <v>2056.4899999999998</v>
      </c>
      <c r="G468">
        <v>4.5999999999999999E-3</v>
      </c>
      <c r="H468">
        <v>0</v>
      </c>
      <c r="I468">
        <v>6.1999999999999998E-3</v>
      </c>
      <c r="J468">
        <v>0</v>
      </c>
      <c r="K468">
        <v>6.9900000000000004E-2</v>
      </c>
      <c r="L468">
        <v>0.88429999999999997</v>
      </c>
      <c r="M468">
        <v>3.5000000000000003E-2</v>
      </c>
      <c r="N468">
        <v>0.50800000000000001</v>
      </c>
      <c r="O468">
        <v>4.8800000000000003E-2</v>
      </c>
      <c r="P468">
        <v>0.1245</v>
      </c>
      <c r="Q468" s="1">
        <v>56250.65</v>
      </c>
      <c r="R468">
        <v>0.1739</v>
      </c>
      <c r="S468">
        <v>0.23910000000000001</v>
      </c>
      <c r="T468">
        <v>0.58699999999999997</v>
      </c>
      <c r="U468">
        <v>21.2</v>
      </c>
      <c r="V468" s="1">
        <v>66818.41</v>
      </c>
      <c r="W468">
        <v>105.95</v>
      </c>
      <c r="X468" s="1">
        <v>140585.78</v>
      </c>
      <c r="Y468">
        <v>0.68030000000000002</v>
      </c>
      <c r="Z468">
        <v>0.252</v>
      </c>
      <c r="AA468">
        <v>6.7699999999999996E-2</v>
      </c>
      <c r="AB468">
        <v>0.31969999999999998</v>
      </c>
      <c r="AC468">
        <v>140.59</v>
      </c>
      <c r="AD468" s="1">
        <v>4610.88</v>
      </c>
      <c r="AE468">
        <v>561.54999999999995</v>
      </c>
      <c r="AF468" s="1">
        <v>129023.46</v>
      </c>
      <c r="AG468">
        <v>206</v>
      </c>
      <c r="AH468" s="1">
        <v>29374</v>
      </c>
      <c r="AI468" s="1">
        <v>47315</v>
      </c>
      <c r="AJ468">
        <v>48</v>
      </c>
      <c r="AK468">
        <v>31.51</v>
      </c>
      <c r="AL468">
        <v>32.200000000000003</v>
      </c>
      <c r="AM468">
        <v>3.2</v>
      </c>
      <c r="AN468">
        <v>0.34</v>
      </c>
      <c r="AO468">
        <v>0.95850000000000002</v>
      </c>
      <c r="AP468" s="1">
        <v>1264.1099999999999</v>
      </c>
      <c r="AQ468" s="1">
        <v>1540.67</v>
      </c>
      <c r="AR468" s="1">
        <v>6279.79</v>
      </c>
      <c r="AS468">
        <v>618.99</v>
      </c>
      <c r="AT468">
        <v>150.28</v>
      </c>
      <c r="AU468" s="1">
        <v>9853.82</v>
      </c>
      <c r="AV468" s="1">
        <v>5373.06</v>
      </c>
      <c r="AW468">
        <v>0.46589999999999998</v>
      </c>
      <c r="AX468" s="1">
        <v>4496.7</v>
      </c>
      <c r="AY468">
        <v>0.38990000000000002</v>
      </c>
      <c r="AZ468">
        <v>666.81</v>
      </c>
      <c r="BA468">
        <v>5.7799999999999997E-2</v>
      </c>
      <c r="BB468">
        <v>995.55</v>
      </c>
      <c r="BC468">
        <v>8.6300000000000002E-2</v>
      </c>
      <c r="BD468" s="1">
        <v>11532.12</v>
      </c>
      <c r="BE468" s="1">
        <v>3332.37</v>
      </c>
      <c r="BF468">
        <v>1.1163000000000001</v>
      </c>
      <c r="BG468">
        <v>0.50470000000000004</v>
      </c>
      <c r="BH468">
        <v>0.20449999999999999</v>
      </c>
      <c r="BI468">
        <v>0.24979999999999999</v>
      </c>
      <c r="BJ468">
        <v>2.4799999999999999E-2</v>
      </c>
      <c r="BK468">
        <v>1.6299999999999999E-2</v>
      </c>
    </row>
    <row r="469" spans="1:63" x14ac:dyDescent="0.25">
      <c r="A469" t="s">
        <v>470</v>
      </c>
      <c r="B469">
        <v>44743</v>
      </c>
      <c r="C469">
        <v>10</v>
      </c>
      <c r="D469">
        <v>380.99</v>
      </c>
      <c r="E469" s="1">
        <v>3809.92</v>
      </c>
      <c r="F469" s="1">
        <v>3193.05</v>
      </c>
      <c r="G469">
        <v>3.0000000000000001E-3</v>
      </c>
      <c r="H469">
        <v>0</v>
      </c>
      <c r="I469">
        <v>0.35859999999999997</v>
      </c>
      <c r="J469">
        <v>5.9999999999999995E-4</v>
      </c>
      <c r="K469">
        <v>5.8900000000000001E-2</v>
      </c>
      <c r="L469">
        <v>0.378</v>
      </c>
      <c r="M469">
        <v>0.20080000000000001</v>
      </c>
      <c r="N469">
        <v>0.96779999999999999</v>
      </c>
      <c r="O469">
        <v>4.4000000000000003E-3</v>
      </c>
      <c r="P469">
        <v>0.16259999999999999</v>
      </c>
      <c r="Q469" s="1">
        <v>68346.63</v>
      </c>
      <c r="R469">
        <v>0.1832</v>
      </c>
      <c r="S469">
        <v>0.1527</v>
      </c>
      <c r="T469">
        <v>0.66410000000000002</v>
      </c>
      <c r="U469">
        <v>32</v>
      </c>
      <c r="V469" s="1">
        <v>86393.47</v>
      </c>
      <c r="W469">
        <v>118.16</v>
      </c>
      <c r="X469" s="1">
        <v>122521.78</v>
      </c>
      <c r="Y469">
        <v>0.64049999999999996</v>
      </c>
      <c r="Z469">
        <v>0.30969999999999998</v>
      </c>
      <c r="AA469">
        <v>4.9799999999999997E-2</v>
      </c>
      <c r="AB469">
        <v>0.35949999999999999</v>
      </c>
      <c r="AC469">
        <v>122.52</v>
      </c>
      <c r="AD469" s="1">
        <v>5766.38</v>
      </c>
      <c r="AE469">
        <v>570.96</v>
      </c>
      <c r="AF469" s="1">
        <v>113011.02</v>
      </c>
      <c r="AG469">
        <v>140</v>
      </c>
      <c r="AH469" s="1">
        <v>24512</v>
      </c>
      <c r="AI469" s="1">
        <v>39300</v>
      </c>
      <c r="AJ469">
        <v>79.98</v>
      </c>
      <c r="AK469">
        <v>42.27</v>
      </c>
      <c r="AL469">
        <v>51.69</v>
      </c>
      <c r="AM469">
        <v>3.45</v>
      </c>
      <c r="AN469">
        <v>0</v>
      </c>
      <c r="AO469">
        <v>1.7677</v>
      </c>
      <c r="AP469" s="1">
        <v>1986.1</v>
      </c>
      <c r="AQ469" s="1">
        <v>2260.31</v>
      </c>
      <c r="AR469" s="1">
        <v>8323.32</v>
      </c>
      <c r="AS469">
        <v>867.66</v>
      </c>
      <c r="AT469">
        <v>395.9</v>
      </c>
      <c r="AU469" s="1">
        <v>13833.27</v>
      </c>
      <c r="AV469" s="1">
        <v>8412.27</v>
      </c>
      <c r="AW469">
        <v>0.49259999999999998</v>
      </c>
      <c r="AX469" s="1">
        <v>6070.62</v>
      </c>
      <c r="AY469">
        <v>0.35549999999999998</v>
      </c>
      <c r="AZ469">
        <v>944.79</v>
      </c>
      <c r="BA469">
        <v>5.5300000000000002E-2</v>
      </c>
      <c r="BB469" s="1">
        <v>1649.96</v>
      </c>
      <c r="BC469">
        <v>9.6600000000000005E-2</v>
      </c>
      <c r="BD469" s="1">
        <v>17077.64</v>
      </c>
      <c r="BE469" s="1">
        <v>4440.25</v>
      </c>
      <c r="BF469">
        <v>2.1448999999999998</v>
      </c>
      <c r="BG469">
        <v>0.51919999999999999</v>
      </c>
      <c r="BH469">
        <v>0.1923</v>
      </c>
      <c r="BI469">
        <v>0.25340000000000001</v>
      </c>
      <c r="BJ469">
        <v>1.95E-2</v>
      </c>
      <c r="BK469">
        <v>1.5599999999999999E-2</v>
      </c>
    </row>
    <row r="470" spans="1:63" x14ac:dyDescent="0.25">
      <c r="A470" t="s">
        <v>471</v>
      </c>
      <c r="B470">
        <v>49940</v>
      </c>
      <c r="C470">
        <v>73</v>
      </c>
      <c r="D470">
        <v>17.829999999999998</v>
      </c>
      <c r="E470" s="1">
        <v>1301.3</v>
      </c>
      <c r="F470" s="1">
        <v>1304.52</v>
      </c>
      <c r="G470">
        <v>1.5E-3</v>
      </c>
      <c r="H470">
        <v>0</v>
      </c>
      <c r="I470">
        <v>9.7000000000000003E-3</v>
      </c>
      <c r="J470">
        <v>0</v>
      </c>
      <c r="K470">
        <v>1.15E-2</v>
      </c>
      <c r="L470">
        <v>0.95450000000000002</v>
      </c>
      <c r="M470">
        <v>2.29E-2</v>
      </c>
      <c r="N470">
        <v>0.44209999999999999</v>
      </c>
      <c r="O470">
        <v>2.5999999999999999E-3</v>
      </c>
      <c r="P470">
        <v>0.1482</v>
      </c>
      <c r="Q470" s="1">
        <v>53569.62</v>
      </c>
      <c r="R470">
        <v>0.18179999999999999</v>
      </c>
      <c r="S470">
        <v>0.2828</v>
      </c>
      <c r="T470">
        <v>0.53539999999999999</v>
      </c>
      <c r="U470">
        <v>10</v>
      </c>
      <c r="V470" s="1">
        <v>87260.5</v>
      </c>
      <c r="W470">
        <v>129.88</v>
      </c>
      <c r="X470" s="1">
        <v>146312.24</v>
      </c>
      <c r="Y470">
        <v>0.69920000000000004</v>
      </c>
      <c r="Z470">
        <v>0.1217</v>
      </c>
      <c r="AA470">
        <v>0.17910000000000001</v>
      </c>
      <c r="AB470">
        <v>0.30080000000000001</v>
      </c>
      <c r="AC470">
        <v>146.31</v>
      </c>
      <c r="AD470" s="1">
        <v>3981.85</v>
      </c>
      <c r="AE470">
        <v>465.07</v>
      </c>
      <c r="AF470" s="1">
        <v>112005.03</v>
      </c>
      <c r="AG470">
        <v>138</v>
      </c>
      <c r="AH470" s="1">
        <v>32268</v>
      </c>
      <c r="AI470" s="1">
        <v>48748</v>
      </c>
      <c r="AJ470">
        <v>40.67</v>
      </c>
      <c r="AK470">
        <v>23.93</v>
      </c>
      <c r="AL470">
        <v>26.31</v>
      </c>
      <c r="AM470">
        <v>4.8</v>
      </c>
      <c r="AN470">
        <v>0</v>
      </c>
      <c r="AO470">
        <v>0.75629999999999997</v>
      </c>
      <c r="AP470" s="1">
        <v>1664.22</v>
      </c>
      <c r="AQ470" s="1">
        <v>2579.86</v>
      </c>
      <c r="AR470" s="1">
        <v>6214.33</v>
      </c>
      <c r="AS470" s="1">
        <v>1146.5999999999999</v>
      </c>
      <c r="AT470">
        <v>100.29</v>
      </c>
      <c r="AU470" s="1">
        <v>11705.3</v>
      </c>
      <c r="AV470" s="1">
        <v>8417.81</v>
      </c>
      <c r="AW470">
        <v>0.58860000000000001</v>
      </c>
      <c r="AX470" s="1">
        <v>3639.13</v>
      </c>
      <c r="AY470">
        <v>0.2545</v>
      </c>
      <c r="AZ470" s="1">
        <v>1202.25</v>
      </c>
      <c r="BA470">
        <v>8.4099999999999994E-2</v>
      </c>
      <c r="BB470" s="1">
        <v>1041.6600000000001</v>
      </c>
      <c r="BC470">
        <v>7.2800000000000004E-2</v>
      </c>
      <c r="BD470" s="1">
        <v>14300.85</v>
      </c>
      <c r="BE470" s="1">
        <v>7239.29</v>
      </c>
      <c r="BF470">
        <v>2.8412999999999999</v>
      </c>
      <c r="BG470">
        <v>0.50190000000000001</v>
      </c>
      <c r="BH470">
        <v>0.19719999999999999</v>
      </c>
      <c r="BI470">
        <v>0.22289999999999999</v>
      </c>
      <c r="BJ470">
        <v>6.0100000000000001E-2</v>
      </c>
      <c r="BK470">
        <v>1.7899999999999999E-2</v>
      </c>
    </row>
    <row r="471" spans="1:63" x14ac:dyDescent="0.25">
      <c r="A471" t="s">
        <v>472</v>
      </c>
      <c r="B471">
        <v>49130</v>
      </c>
      <c r="C471">
        <v>144</v>
      </c>
      <c r="D471">
        <v>9.7100000000000009</v>
      </c>
      <c r="E471" s="1">
        <v>1398.25</v>
      </c>
      <c r="F471" s="1">
        <v>1192.4000000000001</v>
      </c>
      <c r="G471">
        <v>0</v>
      </c>
      <c r="H471">
        <v>0</v>
      </c>
      <c r="I471">
        <v>5.1999999999999998E-3</v>
      </c>
      <c r="J471">
        <v>8.0000000000000004E-4</v>
      </c>
      <c r="K471">
        <v>5.0000000000000001E-3</v>
      </c>
      <c r="L471">
        <v>0.96760000000000002</v>
      </c>
      <c r="M471">
        <v>2.1299999999999999E-2</v>
      </c>
      <c r="N471">
        <v>0.98599999999999999</v>
      </c>
      <c r="O471">
        <v>0</v>
      </c>
      <c r="P471">
        <v>0.186</v>
      </c>
      <c r="Q471" s="1">
        <v>63368.53</v>
      </c>
      <c r="R471">
        <v>0.33329999999999999</v>
      </c>
      <c r="S471">
        <v>0.1923</v>
      </c>
      <c r="T471">
        <v>0.47439999999999999</v>
      </c>
      <c r="U471">
        <v>9</v>
      </c>
      <c r="V471" s="1">
        <v>86992.89</v>
      </c>
      <c r="W471">
        <v>143.78</v>
      </c>
      <c r="X471" s="1">
        <v>125036.61</v>
      </c>
      <c r="Y471">
        <v>0.59960000000000002</v>
      </c>
      <c r="Z471">
        <v>9.6799999999999997E-2</v>
      </c>
      <c r="AA471">
        <v>0.30359999999999998</v>
      </c>
      <c r="AB471">
        <v>0.40039999999999998</v>
      </c>
      <c r="AC471">
        <v>125.04</v>
      </c>
      <c r="AD471" s="1">
        <v>2895.25</v>
      </c>
      <c r="AE471">
        <v>228.21</v>
      </c>
      <c r="AF471" s="1">
        <v>115321.29</v>
      </c>
      <c r="AG471">
        <v>151</v>
      </c>
      <c r="AH471" s="1">
        <v>28804</v>
      </c>
      <c r="AI471" s="1">
        <v>43599</v>
      </c>
      <c r="AJ471">
        <v>26.1</v>
      </c>
      <c r="AK471">
        <v>21.65</v>
      </c>
      <c r="AL471">
        <v>23.22</v>
      </c>
      <c r="AM471">
        <v>3.6</v>
      </c>
      <c r="AN471">
        <v>0</v>
      </c>
      <c r="AO471">
        <v>0.93530000000000002</v>
      </c>
      <c r="AP471" s="1">
        <v>1578.8</v>
      </c>
      <c r="AQ471" s="1">
        <v>3091.18</v>
      </c>
      <c r="AR471" s="1">
        <v>7014.83</v>
      </c>
      <c r="AS471">
        <v>818.86</v>
      </c>
      <c r="AT471">
        <v>346.3</v>
      </c>
      <c r="AU471" s="1">
        <v>12850</v>
      </c>
      <c r="AV471" s="1">
        <v>9737.14</v>
      </c>
      <c r="AW471">
        <v>0.66039999999999999</v>
      </c>
      <c r="AX471" s="1">
        <v>2556.2800000000002</v>
      </c>
      <c r="AY471">
        <v>0.1734</v>
      </c>
      <c r="AZ471" s="1">
        <v>1001.65</v>
      </c>
      <c r="BA471">
        <v>6.7900000000000002E-2</v>
      </c>
      <c r="BB471" s="1">
        <v>1448.32</v>
      </c>
      <c r="BC471">
        <v>9.8199999999999996E-2</v>
      </c>
      <c r="BD471" s="1">
        <v>14743.39</v>
      </c>
      <c r="BE471" s="1">
        <v>7286.72</v>
      </c>
      <c r="BF471">
        <v>3.6419999999999999</v>
      </c>
      <c r="BG471">
        <v>0.495</v>
      </c>
      <c r="BH471">
        <v>0.21690000000000001</v>
      </c>
      <c r="BI471">
        <v>0.23949999999999999</v>
      </c>
      <c r="BJ471">
        <v>3.8199999999999998E-2</v>
      </c>
      <c r="BK471">
        <v>1.04E-2</v>
      </c>
    </row>
    <row r="472" spans="1:63" x14ac:dyDescent="0.25">
      <c r="A472" t="s">
        <v>473</v>
      </c>
      <c r="B472">
        <v>48355</v>
      </c>
      <c r="C472">
        <v>2</v>
      </c>
      <c r="D472">
        <v>259.52</v>
      </c>
      <c r="E472">
        <v>519.04</v>
      </c>
      <c r="F472">
        <v>406.79</v>
      </c>
      <c r="G472">
        <v>4.8999999999999998E-3</v>
      </c>
      <c r="H472">
        <v>0</v>
      </c>
      <c r="I472">
        <v>1.2800000000000001E-2</v>
      </c>
      <c r="J472">
        <v>0</v>
      </c>
      <c r="K472">
        <v>4.0099999999999997E-2</v>
      </c>
      <c r="L472">
        <v>0.92120000000000002</v>
      </c>
      <c r="M472">
        <v>2.1000000000000001E-2</v>
      </c>
      <c r="N472">
        <v>0.98780000000000001</v>
      </c>
      <c r="O472">
        <v>4.8999999999999998E-3</v>
      </c>
      <c r="P472">
        <v>0.18679999999999999</v>
      </c>
      <c r="Q472" s="1">
        <v>53936.11</v>
      </c>
      <c r="R472">
        <v>0.125</v>
      </c>
      <c r="S472">
        <v>0.21879999999999999</v>
      </c>
      <c r="T472">
        <v>0.65629999999999999</v>
      </c>
      <c r="U472">
        <v>5.5</v>
      </c>
      <c r="V472" s="1">
        <v>54899.09</v>
      </c>
      <c r="W472">
        <v>90.36</v>
      </c>
      <c r="X472" s="1">
        <v>92402.69</v>
      </c>
      <c r="Y472">
        <v>0.63349999999999995</v>
      </c>
      <c r="Z472">
        <v>0.29920000000000002</v>
      </c>
      <c r="AA472">
        <v>6.7299999999999999E-2</v>
      </c>
      <c r="AB472">
        <v>0.36649999999999999</v>
      </c>
      <c r="AC472">
        <v>92.4</v>
      </c>
      <c r="AD472" s="1">
        <v>2758.94</v>
      </c>
      <c r="AE472">
        <v>313.27999999999997</v>
      </c>
      <c r="AF472" s="1">
        <v>81155.149999999994</v>
      </c>
      <c r="AG472">
        <v>56</v>
      </c>
      <c r="AH472" s="1">
        <v>27735</v>
      </c>
      <c r="AI472" s="1">
        <v>39205</v>
      </c>
      <c r="AJ472">
        <v>53.8</v>
      </c>
      <c r="AK472">
        <v>24.23</v>
      </c>
      <c r="AL472">
        <v>36.39</v>
      </c>
      <c r="AM472">
        <v>5</v>
      </c>
      <c r="AN472" s="1">
        <v>1103.79</v>
      </c>
      <c r="AO472">
        <v>1.069</v>
      </c>
      <c r="AP472" s="1">
        <v>2933.66</v>
      </c>
      <c r="AQ472" s="1">
        <v>5025.4799999999996</v>
      </c>
      <c r="AR472" s="1">
        <v>8115.87</v>
      </c>
      <c r="AS472">
        <v>406.19</v>
      </c>
      <c r="AT472">
        <v>43.55</v>
      </c>
      <c r="AU472" s="1">
        <v>16524.93</v>
      </c>
      <c r="AV472" s="1">
        <v>13913.81</v>
      </c>
      <c r="AW472">
        <v>0.64290000000000003</v>
      </c>
      <c r="AX472" s="1">
        <v>4413.2</v>
      </c>
      <c r="AY472">
        <v>0.2039</v>
      </c>
      <c r="AZ472" s="1">
        <v>1806.31</v>
      </c>
      <c r="BA472">
        <v>8.3500000000000005E-2</v>
      </c>
      <c r="BB472" s="1">
        <v>1508.35</v>
      </c>
      <c r="BC472">
        <v>6.9699999999999998E-2</v>
      </c>
      <c r="BD472" s="1">
        <v>21641.67</v>
      </c>
      <c r="BE472" s="1">
        <v>8879.99</v>
      </c>
      <c r="BF472">
        <v>3.9952999999999999</v>
      </c>
      <c r="BG472">
        <v>0.42620000000000002</v>
      </c>
      <c r="BH472">
        <v>0.21279999999999999</v>
      </c>
      <c r="BI472">
        <v>0.31950000000000001</v>
      </c>
      <c r="BJ472">
        <v>2.4799999999999999E-2</v>
      </c>
      <c r="BK472">
        <v>1.67E-2</v>
      </c>
    </row>
    <row r="473" spans="1:63" x14ac:dyDescent="0.25">
      <c r="A473" t="s">
        <v>474</v>
      </c>
      <c r="B473">
        <v>49684</v>
      </c>
      <c r="C473">
        <v>156</v>
      </c>
      <c r="D473">
        <v>5.31</v>
      </c>
      <c r="E473">
        <v>828.78</v>
      </c>
      <c r="F473">
        <v>861.85</v>
      </c>
      <c r="G473">
        <v>0</v>
      </c>
      <c r="H473">
        <v>0</v>
      </c>
      <c r="I473">
        <v>0</v>
      </c>
      <c r="J473">
        <v>2.3E-3</v>
      </c>
      <c r="K473">
        <v>2.7099999999999999E-2</v>
      </c>
      <c r="L473">
        <v>0.94769999999999999</v>
      </c>
      <c r="M473">
        <v>2.2800000000000001E-2</v>
      </c>
      <c r="N473">
        <v>0.25779999999999997</v>
      </c>
      <c r="O473">
        <v>2.3E-3</v>
      </c>
      <c r="P473">
        <v>0.1522</v>
      </c>
      <c r="Q473" s="1">
        <v>59532.61</v>
      </c>
      <c r="R473">
        <v>0.1343</v>
      </c>
      <c r="S473">
        <v>0.17910000000000001</v>
      </c>
      <c r="T473">
        <v>0.68659999999999999</v>
      </c>
      <c r="U473">
        <v>5.22</v>
      </c>
      <c r="V473" s="1">
        <v>91966.15</v>
      </c>
      <c r="W473">
        <v>155.33000000000001</v>
      </c>
      <c r="X473" s="1">
        <v>185512.87</v>
      </c>
      <c r="Y473">
        <v>0.8891</v>
      </c>
      <c r="Z473">
        <v>3.8699999999999998E-2</v>
      </c>
      <c r="AA473">
        <v>7.2300000000000003E-2</v>
      </c>
      <c r="AB473">
        <v>0.1109</v>
      </c>
      <c r="AC473">
        <v>185.51</v>
      </c>
      <c r="AD473" s="1">
        <v>4582.68</v>
      </c>
      <c r="AE473">
        <v>590.12</v>
      </c>
      <c r="AF473" s="1">
        <v>193214.98</v>
      </c>
      <c r="AG473">
        <v>472</v>
      </c>
      <c r="AH473" s="1">
        <v>33267</v>
      </c>
      <c r="AI473" s="1">
        <v>49585</v>
      </c>
      <c r="AJ473">
        <v>31.9</v>
      </c>
      <c r="AK473">
        <v>24.21</v>
      </c>
      <c r="AL473">
        <v>22.63</v>
      </c>
      <c r="AM473">
        <v>4.0999999999999996</v>
      </c>
      <c r="AN473" s="1">
        <v>1438.97</v>
      </c>
      <c r="AO473">
        <v>1.7819</v>
      </c>
      <c r="AP473" s="1">
        <v>1708.23</v>
      </c>
      <c r="AQ473" s="1">
        <v>1889.29</v>
      </c>
      <c r="AR473" s="1">
        <v>6838.24</v>
      </c>
      <c r="AS473">
        <v>258.45999999999998</v>
      </c>
      <c r="AT473">
        <v>154.96</v>
      </c>
      <c r="AU473" s="1">
        <v>10849.11</v>
      </c>
      <c r="AV473" s="1">
        <v>6190.8</v>
      </c>
      <c r="AW473">
        <v>0.45669999999999999</v>
      </c>
      <c r="AX473" s="1">
        <v>5041.93</v>
      </c>
      <c r="AY473">
        <v>0.37190000000000001</v>
      </c>
      <c r="AZ473" s="1">
        <v>1819.02</v>
      </c>
      <c r="BA473">
        <v>0.13420000000000001</v>
      </c>
      <c r="BB473">
        <v>504.79</v>
      </c>
      <c r="BC473">
        <v>3.7199999999999997E-2</v>
      </c>
      <c r="BD473" s="1">
        <v>13556.54</v>
      </c>
      <c r="BE473" s="1">
        <v>5764.77</v>
      </c>
      <c r="BF473">
        <v>2.0688</v>
      </c>
      <c r="BG473">
        <v>0.55449999999999999</v>
      </c>
      <c r="BH473">
        <v>0.18940000000000001</v>
      </c>
      <c r="BI473">
        <v>0.2069</v>
      </c>
      <c r="BJ473">
        <v>3.56E-2</v>
      </c>
      <c r="BK473">
        <v>1.3599999999999999E-2</v>
      </c>
    </row>
    <row r="474" spans="1:63" x14ac:dyDescent="0.25">
      <c r="A474" t="s">
        <v>475</v>
      </c>
      <c r="B474">
        <v>46003</v>
      </c>
      <c r="C474">
        <v>22</v>
      </c>
      <c r="D474">
        <v>29.82</v>
      </c>
      <c r="E474">
        <v>656.05</v>
      </c>
      <c r="F474">
        <v>798.1</v>
      </c>
      <c r="G474">
        <v>4.0000000000000001E-3</v>
      </c>
      <c r="H474">
        <v>0</v>
      </c>
      <c r="I474">
        <v>3.8E-3</v>
      </c>
      <c r="J474">
        <v>0</v>
      </c>
      <c r="K474">
        <v>3.0800000000000001E-2</v>
      </c>
      <c r="L474">
        <v>0.94399999999999995</v>
      </c>
      <c r="M474">
        <v>1.7399999999999999E-2</v>
      </c>
      <c r="N474">
        <v>0.27129999999999999</v>
      </c>
      <c r="O474">
        <v>0</v>
      </c>
      <c r="P474">
        <v>0.1706</v>
      </c>
      <c r="Q474" s="1">
        <v>48618.98</v>
      </c>
      <c r="R474">
        <v>0.4118</v>
      </c>
      <c r="S474">
        <v>0.15690000000000001</v>
      </c>
      <c r="T474">
        <v>0.43140000000000001</v>
      </c>
      <c r="U474">
        <v>8.1999999999999993</v>
      </c>
      <c r="V474" s="1">
        <v>77487.199999999997</v>
      </c>
      <c r="W474">
        <v>78.12</v>
      </c>
      <c r="X474" s="1">
        <v>156931.29999999999</v>
      </c>
      <c r="Y474">
        <v>0.73060000000000003</v>
      </c>
      <c r="Z474">
        <v>0.13880000000000001</v>
      </c>
      <c r="AA474">
        <v>0.13059999999999999</v>
      </c>
      <c r="AB474">
        <v>0.26939999999999997</v>
      </c>
      <c r="AC474">
        <v>156.93</v>
      </c>
      <c r="AD474" s="1">
        <v>3873.07</v>
      </c>
      <c r="AE474">
        <v>449.42</v>
      </c>
      <c r="AF474" s="1">
        <v>111309.88</v>
      </c>
      <c r="AG474">
        <v>134</v>
      </c>
      <c r="AH474" s="1">
        <v>33032</v>
      </c>
      <c r="AI474" s="1">
        <v>50793</v>
      </c>
      <c r="AJ474">
        <v>33.9</v>
      </c>
      <c r="AK474">
        <v>21.45</v>
      </c>
      <c r="AL474">
        <v>33.01</v>
      </c>
      <c r="AM474">
        <v>4.8499999999999996</v>
      </c>
      <c r="AN474">
        <v>0</v>
      </c>
      <c r="AO474">
        <v>0.66</v>
      </c>
      <c r="AP474" s="1">
        <v>1464.71</v>
      </c>
      <c r="AQ474" s="1">
        <v>1474.3</v>
      </c>
      <c r="AR474" s="1">
        <v>5496.91</v>
      </c>
      <c r="AS474">
        <v>320.14</v>
      </c>
      <c r="AT474">
        <v>142.31</v>
      </c>
      <c r="AU474" s="1">
        <v>8898.3799999999992</v>
      </c>
      <c r="AV474" s="1">
        <v>5003.8500000000004</v>
      </c>
      <c r="AW474">
        <v>0.46879999999999999</v>
      </c>
      <c r="AX474" s="1">
        <v>2755.68</v>
      </c>
      <c r="AY474">
        <v>0.25819999999999999</v>
      </c>
      <c r="AZ474" s="1">
        <v>2330.67</v>
      </c>
      <c r="BA474">
        <v>0.21840000000000001</v>
      </c>
      <c r="BB474">
        <v>583.26</v>
      </c>
      <c r="BC474">
        <v>5.4600000000000003E-2</v>
      </c>
      <c r="BD474" s="1">
        <v>10673.46</v>
      </c>
      <c r="BE474" s="1">
        <v>6523.29</v>
      </c>
      <c r="BF474">
        <v>1.7146999999999999</v>
      </c>
      <c r="BG474">
        <v>0.49509999999999998</v>
      </c>
      <c r="BH474">
        <v>0.26319999999999999</v>
      </c>
      <c r="BI474">
        <v>0.20399999999999999</v>
      </c>
      <c r="BJ474">
        <v>2.1899999999999999E-2</v>
      </c>
      <c r="BK474">
        <v>1.5800000000000002E-2</v>
      </c>
    </row>
    <row r="475" spans="1:63" x14ac:dyDescent="0.25">
      <c r="A475" t="s">
        <v>476</v>
      </c>
      <c r="B475">
        <v>44750</v>
      </c>
      <c r="C475">
        <v>7</v>
      </c>
      <c r="D475">
        <v>707.47</v>
      </c>
      <c r="E475" s="1">
        <v>4952.2700000000004</v>
      </c>
      <c r="F475" s="1">
        <v>4844.67</v>
      </c>
      <c r="G475">
        <v>3.6799999999999999E-2</v>
      </c>
      <c r="H475">
        <v>4.0000000000000002E-4</v>
      </c>
      <c r="I475">
        <v>0.43180000000000002</v>
      </c>
      <c r="J475">
        <v>2.0000000000000001E-4</v>
      </c>
      <c r="K475">
        <v>3.39E-2</v>
      </c>
      <c r="L475">
        <v>0.41420000000000001</v>
      </c>
      <c r="M475">
        <v>8.2699999999999996E-2</v>
      </c>
      <c r="N475">
        <v>0.3448</v>
      </c>
      <c r="O475">
        <v>1.32E-2</v>
      </c>
      <c r="P475">
        <v>0.15279999999999999</v>
      </c>
      <c r="Q475" s="1">
        <v>82974.41</v>
      </c>
      <c r="R475">
        <v>0.17050000000000001</v>
      </c>
      <c r="S475">
        <v>0.2112</v>
      </c>
      <c r="T475">
        <v>0.61829999999999996</v>
      </c>
      <c r="U475">
        <v>49</v>
      </c>
      <c r="V475" s="1">
        <v>96473.94</v>
      </c>
      <c r="W475">
        <v>101.07</v>
      </c>
      <c r="X475" s="1">
        <v>177737.05</v>
      </c>
      <c r="Y475">
        <v>0.88719999999999999</v>
      </c>
      <c r="Z475">
        <v>9.2899999999999996E-2</v>
      </c>
      <c r="AA475">
        <v>1.9900000000000001E-2</v>
      </c>
      <c r="AB475">
        <v>0.1128</v>
      </c>
      <c r="AC475">
        <v>177.74</v>
      </c>
      <c r="AD475" s="1">
        <v>15944.25</v>
      </c>
      <c r="AE475" s="1">
        <v>1841.25</v>
      </c>
      <c r="AF475" s="1">
        <v>171948.34</v>
      </c>
      <c r="AG475">
        <v>406</v>
      </c>
      <c r="AH475" s="1">
        <v>47045</v>
      </c>
      <c r="AI475" s="1">
        <v>138774</v>
      </c>
      <c r="AJ475">
        <v>183.43</v>
      </c>
      <c r="AK475">
        <v>85.59</v>
      </c>
      <c r="AL475">
        <v>109</v>
      </c>
      <c r="AM475">
        <v>4.0999999999999996</v>
      </c>
      <c r="AN475">
        <v>0</v>
      </c>
      <c r="AO475">
        <v>1.1051</v>
      </c>
      <c r="AP475" s="1">
        <v>2608.6</v>
      </c>
      <c r="AQ475" s="1">
        <v>3857.26</v>
      </c>
      <c r="AR475" s="1">
        <v>11062.65</v>
      </c>
      <c r="AS475" s="1">
        <v>1424.92</v>
      </c>
      <c r="AT475" s="1">
        <v>1026.9100000000001</v>
      </c>
      <c r="AU475" s="1">
        <v>19980.36</v>
      </c>
      <c r="AV475" s="1">
        <v>5589.13</v>
      </c>
      <c r="AW475">
        <v>0.2661</v>
      </c>
      <c r="AX475" s="1">
        <v>13703.31</v>
      </c>
      <c r="AY475">
        <v>0.65239999999999998</v>
      </c>
      <c r="AZ475">
        <v>980.85</v>
      </c>
      <c r="BA475">
        <v>4.6699999999999998E-2</v>
      </c>
      <c r="BB475">
        <v>730.75</v>
      </c>
      <c r="BC475">
        <v>3.4799999999999998E-2</v>
      </c>
      <c r="BD475" s="1">
        <v>21004.04</v>
      </c>
      <c r="BE475" s="1">
        <v>3229.26</v>
      </c>
      <c r="BF475">
        <v>0.26919999999999999</v>
      </c>
      <c r="BG475">
        <v>0.60640000000000005</v>
      </c>
      <c r="BH475">
        <v>0.2014</v>
      </c>
      <c r="BI475">
        <v>0.14480000000000001</v>
      </c>
      <c r="BJ475">
        <v>3.1600000000000003E-2</v>
      </c>
      <c r="BK475">
        <v>1.5900000000000001E-2</v>
      </c>
    </row>
    <row r="476" spans="1:63" x14ac:dyDescent="0.25">
      <c r="A476" t="s">
        <v>477</v>
      </c>
      <c r="B476">
        <v>45799</v>
      </c>
      <c r="C476">
        <v>42</v>
      </c>
      <c r="D476">
        <v>58.74</v>
      </c>
      <c r="E476" s="1">
        <v>2466.9299999999998</v>
      </c>
      <c r="F476" s="1">
        <v>2325.4499999999998</v>
      </c>
      <c r="G476">
        <v>1.67E-2</v>
      </c>
      <c r="H476">
        <v>5.9999999999999995E-4</v>
      </c>
      <c r="I476">
        <v>0.05</v>
      </c>
      <c r="J476">
        <v>4.0000000000000002E-4</v>
      </c>
      <c r="K476">
        <v>2.6200000000000001E-2</v>
      </c>
      <c r="L476">
        <v>0.83530000000000004</v>
      </c>
      <c r="M476">
        <v>7.0800000000000002E-2</v>
      </c>
      <c r="N476">
        <v>0.25979999999999998</v>
      </c>
      <c r="O476">
        <v>2.0999999999999999E-3</v>
      </c>
      <c r="P476">
        <v>7.0499999999999993E-2</v>
      </c>
      <c r="Q476" s="1">
        <v>62693.67</v>
      </c>
      <c r="R476">
        <v>0.20449999999999999</v>
      </c>
      <c r="S476">
        <v>0.15909999999999999</v>
      </c>
      <c r="T476">
        <v>0.63639999999999997</v>
      </c>
      <c r="U476">
        <v>16</v>
      </c>
      <c r="V476" s="1">
        <v>78194.13</v>
      </c>
      <c r="W476">
        <v>147.52000000000001</v>
      </c>
      <c r="X476" s="1">
        <v>187995.65</v>
      </c>
      <c r="Y476">
        <v>0.75090000000000001</v>
      </c>
      <c r="Z476">
        <v>0.1459</v>
      </c>
      <c r="AA476">
        <v>0.1033</v>
      </c>
      <c r="AB476">
        <v>0.24909999999999999</v>
      </c>
      <c r="AC476">
        <v>188</v>
      </c>
      <c r="AD476" s="1">
        <v>5983.7</v>
      </c>
      <c r="AE476">
        <v>658.59</v>
      </c>
      <c r="AF476" s="1">
        <v>181071.17</v>
      </c>
      <c r="AG476">
        <v>438</v>
      </c>
      <c r="AH476" s="1">
        <v>41042</v>
      </c>
      <c r="AI476" s="1">
        <v>81013</v>
      </c>
      <c r="AJ476">
        <v>34.08</v>
      </c>
      <c r="AK476">
        <v>31.18</v>
      </c>
      <c r="AL476">
        <v>33.56</v>
      </c>
      <c r="AM476">
        <v>5.8</v>
      </c>
      <c r="AN476">
        <v>0</v>
      </c>
      <c r="AO476">
        <v>0.57369999999999999</v>
      </c>
      <c r="AP476" s="1">
        <v>1101.0899999999999</v>
      </c>
      <c r="AQ476" s="1">
        <v>2316.56</v>
      </c>
      <c r="AR476" s="1">
        <v>6165.65</v>
      </c>
      <c r="AS476">
        <v>742.17</v>
      </c>
      <c r="AT476">
        <v>284.42</v>
      </c>
      <c r="AU476" s="1">
        <v>10609.91</v>
      </c>
      <c r="AV476" s="1">
        <v>3610.47</v>
      </c>
      <c r="AW476">
        <v>0.34239999999999998</v>
      </c>
      <c r="AX476" s="1">
        <v>5200.24</v>
      </c>
      <c r="AY476">
        <v>0.49320000000000003</v>
      </c>
      <c r="AZ476" s="1">
        <v>1220.6300000000001</v>
      </c>
      <c r="BA476">
        <v>0.1158</v>
      </c>
      <c r="BB476">
        <v>513.41999999999996</v>
      </c>
      <c r="BC476">
        <v>4.87E-2</v>
      </c>
      <c r="BD476" s="1">
        <v>10544.76</v>
      </c>
      <c r="BE476" s="1">
        <v>1703.2</v>
      </c>
      <c r="BF476">
        <v>0.2485</v>
      </c>
      <c r="BG476">
        <v>0.57830000000000004</v>
      </c>
      <c r="BH476">
        <v>0.18640000000000001</v>
      </c>
      <c r="BI476">
        <v>0.1943</v>
      </c>
      <c r="BJ476">
        <v>2.7900000000000001E-2</v>
      </c>
      <c r="BK476">
        <v>1.32E-2</v>
      </c>
    </row>
    <row r="477" spans="1:63" x14ac:dyDescent="0.25">
      <c r="A477" t="s">
        <v>478</v>
      </c>
      <c r="B477">
        <v>44768</v>
      </c>
      <c r="C477">
        <v>13</v>
      </c>
      <c r="D477">
        <v>125.66</v>
      </c>
      <c r="E477" s="1">
        <v>1633.58</v>
      </c>
      <c r="F477" s="1">
        <v>1638.69</v>
      </c>
      <c r="G477">
        <v>1.5299999999999999E-2</v>
      </c>
      <c r="H477">
        <v>1.8E-3</v>
      </c>
      <c r="I477">
        <v>2.1999999999999999E-2</v>
      </c>
      <c r="J477">
        <v>4.3E-3</v>
      </c>
      <c r="K477">
        <v>0.11409999999999999</v>
      </c>
      <c r="L477">
        <v>0.80830000000000002</v>
      </c>
      <c r="M477">
        <v>3.4200000000000001E-2</v>
      </c>
      <c r="N477">
        <v>0.43309999999999998</v>
      </c>
      <c r="O477">
        <v>6.4000000000000003E-3</v>
      </c>
      <c r="P477">
        <v>0.1348</v>
      </c>
      <c r="Q477" s="1">
        <v>60620.44</v>
      </c>
      <c r="R477">
        <v>0.34920000000000001</v>
      </c>
      <c r="S477">
        <v>0.36509999999999998</v>
      </c>
      <c r="T477">
        <v>0.28570000000000001</v>
      </c>
      <c r="U477">
        <v>14</v>
      </c>
      <c r="V477" s="1">
        <v>78826.36</v>
      </c>
      <c r="W477">
        <v>112.71</v>
      </c>
      <c r="X477" s="1">
        <v>216410.2</v>
      </c>
      <c r="Y477">
        <v>0.64270000000000005</v>
      </c>
      <c r="Z477">
        <v>0.33069999999999999</v>
      </c>
      <c r="AA477">
        <v>2.6700000000000002E-2</v>
      </c>
      <c r="AB477">
        <v>0.35730000000000001</v>
      </c>
      <c r="AC477">
        <v>216.41</v>
      </c>
      <c r="AD477" s="1">
        <v>8983.52</v>
      </c>
      <c r="AE477">
        <v>886.82</v>
      </c>
      <c r="AF477" s="1">
        <v>195448.23</v>
      </c>
      <c r="AG477">
        <v>477</v>
      </c>
      <c r="AH477" s="1">
        <v>36245</v>
      </c>
      <c r="AI477" s="1">
        <v>55823</v>
      </c>
      <c r="AJ477">
        <v>63.66</v>
      </c>
      <c r="AK477">
        <v>41.31</v>
      </c>
      <c r="AL477">
        <v>40.11</v>
      </c>
      <c r="AM477">
        <v>3.76</v>
      </c>
      <c r="AN477">
        <v>0</v>
      </c>
      <c r="AO477">
        <v>1.0944</v>
      </c>
      <c r="AP477" s="1">
        <v>2031.26</v>
      </c>
      <c r="AQ477" s="1">
        <v>2089</v>
      </c>
      <c r="AR477" s="1">
        <v>6908.28</v>
      </c>
      <c r="AS477">
        <v>833.15</v>
      </c>
      <c r="AT477">
        <v>438.49</v>
      </c>
      <c r="AU477" s="1">
        <v>12300.18</v>
      </c>
      <c r="AV477" s="1">
        <v>3888.25</v>
      </c>
      <c r="AW477">
        <v>0.29110000000000003</v>
      </c>
      <c r="AX477" s="1">
        <v>7434.81</v>
      </c>
      <c r="AY477">
        <v>0.55659999999999998</v>
      </c>
      <c r="AZ477" s="1">
        <v>1369.12</v>
      </c>
      <c r="BA477">
        <v>0.10249999999999999</v>
      </c>
      <c r="BB477">
        <v>665.13</v>
      </c>
      <c r="BC477">
        <v>4.9799999999999997E-2</v>
      </c>
      <c r="BD477" s="1">
        <v>13357.31</v>
      </c>
      <c r="BE477" s="1">
        <v>2997.96</v>
      </c>
      <c r="BF477">
        <v>0.61980000000000002</v>
      </c>
      <c r="BG477">
        <v>0.57820000000000005</v>
      </c>
      <c r="BH477">
        <v>0.2316</v>
      </c>
      <c r="BI477">
        <v>0.1467</v>
      </c>
      <c r="BJ477">
        <v>2.5000000000000001E-2</v>
      </c>
      <c r="BK477">
        <v>1.8499999999999999E-2</v>
      </c>
    </row>
    <row r="478" spans="1:63" x14ac:dyDescent="0.25">
      <c r="A478" t="s">
        <v>479</v>
      </c>
      <c r="B478">
        <v>44776</v>
      </c>
      <c r="C478">
        <v>59</v>
      </c>
      <c r="D478">
        <v>33.270000000000003</v>
      </c>
      <c r="E478" s="1">
        <v>1963.15</v>
      </c>
      <c r="F478" s="1">
        <v>1880.59</v>
      </c>
      <c r="G478">
        <v>2.7000000000000001E-3</v>
      </c>
      <c r="H478">
        <v>1.1000000000000001E-3</v>
      </c>
      <c r="I478">
        <v>5.8999999999999999E-3</v>
      </c>
      <c r="J478">
        <v>5.0000000000000001E-4</v>
      </c>
      <c r="K478">
        <v>2.35E-2</v>
      </c>
      <c r="L478">
        <v>0.94499999999999995</v>
      </c>
      <c r="M478">
        <v>2.1399999999999999E-2</v>
      </c>
      <c r="N478">
        <v>0.4909</v>
      </c>
      <c r="O478">
        <v>5.9999999999999995E-4</v>
      </c>
      <c r="P478">
        <v>0.16819999999999999</v>
      </c>
      <c r="Q478" s="1">
        <v>55859.49</v>
      </c>
      <c r="R478">
        <v>0.14660000000000001</v>
      </c>
      <c r="S478">
        <v>0.1638</v>
      </c>
      <c r="T478">
        <v>0.68969999999999998</v>
      </c>
      <c r="U478">
        <v>15.5</v>
      </c>
      <c r="V478" s="1">
        <v>59837.19</v>
      </c>
      <c r="W478">
        <v>119.09</v>
      </c>
      <c r="X478" s="1">
        <v>120411.92</v>
      </c>
      <c r="Y478">
        <v>0.71360000000000001</v>
      </c>
      <c r="Z478">
        <v>0.13789999999999999</v>
      </c>
      <c r="AA478">
        <v>0.14849999999999999</v>
      </c>
      <c r="AB478">
        <v>0.28639999999999999</v>
      </c>
      <c r="AC478">
        <v>120.41</v>
      </c>
      <c r="AD478" s="1">
        <v>3931.06</v>
      </c>
      <c r="AE478">
        <v>449.26</v>
      </c>
      <c r="AF478" s="1">
        <v>113458.59</v>
      </c>
      <c r="AG478">
        <v>146</v>
      </c>
      <c r="AH478" s="1">
        <v>30805</v>
      </c>
      <c r="AI478" s="1">
        <v>46885</v>
      </c>
      <c r="AJ478">
        <v>51.4</v>
      </c>
      <c r="AK478">
        <v>27.47</v>
      </c>
      <c r="AL478">
        <v>39.21</v>
      </c>
      <c r="AM478">
        <v>5.2</v>
      </c>
      <c r="AN478" s="1">
        <v>1397.53</v>
      </c>
      <c r="AO478">
        <v>1.3808</v>
      </c>
      <c r="AP478" s="1">
        <v>1271.75</v>
      </c>
      <c r="AQ478" s="1">
        <v>2012.74</v>
      </c>
      <c r="AR478" s="1">
        <v>6370.46</v>
      </c>
      <c r="AS478">
        <v>684.06</v>
      </c>
      <c r="AT478">
        <v>395.6</v>
      </c>
      <c r="AU478" s="1">
        <v>10734.62</v>
      </c>
      <c r="AV478" s="1">
        <v>6175.8</v>
      </c>
      <c r="AW478">
        <v>0.47320000000000001</v>
      </c>
      <c r="AX478" s="1">
        <v>4890.97</v>
      </c>
      <c r="AY478">
        <v>0.37469999999999998</v>
      </c>
      <c r="AZ478" s="1">
        <v>1119.04</v>
      </c>
      <c r="BA478">
        <v>8.5699999999999998E-2</v>
      </c>
      <c r="BB478">
        <v>866.17</v>
      </c>
      <c r="BC478">
        <v>6.6400000000000001E-2</v>
      </c>
      <c r="BD478" s="1">
        <v>13051.99</v>
      </c>
      <c r="BE478" s="1">
        <v>5403.06</v>
      </c>
      <c r="BF478">
        <v>1.8586</v>
      </c>
      <c r="BG478">
        <v>0.52649999999999997</v>
      </c>
      <c r="BH478">
        <v>0.27679999999999999</v>
      </c>
      <c r="BI478">
        <v>0.12959999999999999</v>
      </c>
      <c r="BJ478">
        <v>4.1099999999999998E-2</v>
      </c>
      <c r="BK478">
        <v>2.5999999999999999E-2</v>
      </c>
    </row>
    <row r="479" spans="1:63" x14ac:dyDescent="0.25">
      <c r="A479" t="s">
        <v>480</v>
      </c>
      <c r="B479">
        <v>44784</v>
      </c>
      <c r="C479">
        <v>65</v>
      </c>
      <c r="D479">
        <v>60.03</v>
      </c>
      <c r="E479" s="1">
        <v>3901.69</v>
      </c>
      <c r="F479" s="1">
        <v>3121.2</v>
      </c>
      <c r="G479">
        <v>1.49E-2</v>
      </c>
      <c r="H479">
        <v>8.9999999999999998E-4</v>
      </c>
      <c r="I479">
        <v>4.3299999999999998E-2</v>
      </c>
      <c r="J479">
        <v>0</v>
      </c>
      <c r="K479">
        <v>3.2899999999999999E-2</v>
      </c>
      <c r="L479">
        <v>0.79579999999999995</v>
      </c>
      <c r="M479">
        <v>0.11219999999999999</v>
      </c>
      <c r="N479">
        <v>0.56220000000000003</v>
      </c>
      <c r="O479">
        <v>1.7500000000000002E-2</v>
      </c>
      <c r="P479">
        <v>0.1875</v>
      </c>
      <c r="Q479" s="1">
        <v>64311.23</v>
      </c>
      <c r="R479">
        <v>0.29170000000000001</v>
      </c>
      <c r="S479">
        <v>0.13020000000000001</v>
      </c>
      <c r="T479">
        <v>0.57809999999999995</v>
      </c>
      <c r="U479">
        <v>25</v>
      </c>
      <c r="V479" s="1">
        <v>93230.85</v>
      </c>
      <c r="W479">
        <v>149.93</v>
      </c>
      <c r="X479" s="1">
        <v>123035</v>
      </c>
      <c r="Y479">
        <v>0.71020000000000005</v>
      </c>
      <c r="Z479">
        <v>0.25169999999999998</v>
      </c>
      <c r="AA479">
        <v>3.8100000000000002E-2</v>
      </c>
      <c r="AB479">
        <v>0.2898</v>
      </c>
      <c r="AC479">
        <v>123.03</v>
      </c>
      <c r="AD479" s="1">
        <v>4174.0600000000004</v>
      </c>
      <c r="AE479">
        <v>439.69</v>
      </c>
      <c r="AF479" s="1">
        <v>121445.75999999999</v>
      </c>
      <c r="AG479">
        <v>165</v>
      </c>
      <c r="AH479" s="1">
        <v>32805</v>
      </c>
      <c r="AI479" s="1">
        <v>50739</v>
      </c>
      <c r="AJ479">
        <v>48.5</v>
      </c>
      <c r="AK479">
        <v>32.01</v>
      </c>
      <c r="AL479">
        <v>37.119999999999997</v>
      </c>
      <c r="AM479">
        <v>4.5</v>
      </c>
      <c r="AN479">
        <v>0</v>
      </c>
      <c r="AO479">
        <v>0.83850000000000002</v>
      </c>
      <c r="AP479" s="1">
        <v>1762.74</v>
      </c>
      <c r="AQ479" s="1">
        <v>1901.51</v>
      </c>
      <c r="AR479" s="1">
        <v>6773.82</v>
      </c>
      <c r="AS479">
        <v>630.52</v>
      </c>
      <c r="AT479">
        <v>184.2</v>
      </c>
      <c r="AU479" s="1">
        <v>11252.79</v>
      </c>
      <c r="AV479" s="1">
        <v>6903.81</v>
      </c>
      <c r="AW479">
        <v>0.53520000000000001</v>
      </c>
      <c r="AX479" s="1">
        <v>4286.16</v>
      </c>
      <c r="AY479">
        <v>0.33229999999999998</v>
      </c>
      <c r="AZ479">
        <v>766.82</v>
      </c>
      <c r="BA479">
        <v>5.9400000000000001E-2</v>
      </c>
      <c r="BB479">
        <v>942.68</v>
      </c>
      <c r="BC479">
        <v>7.3099999999999998E-2</v>
      </c>
      <c r="BD479" s="1">
        <v>12899.47</v>
      </c>
      <c r="BE479" s="1">
        <v>4116.22</v>
      </c>
      <c r="BF479">
        <v>1.2637</v>
      </c>
      <c r="BG479">
        <v>0.53779999999999994</v>
      </c>
      <c r="BH479">
        <v>0.2082</v>
      </c>
      <c r="BI479">
        <v>0.22339999999999999</v>
      </c>
      <c r="BJ479">
        <v>1.7999999999999999E-2</v>
      </c>
      <c r="BK479">
        <v>1.2500000000000001E-2</v>
      </c>
    </row>
    <row r="480" spans="1:63" x14ac:dyDescent="0.25">
      <c r="A480" t="s">
        <v>481</v>
      </c>
      <c r="B480">
        <v>46607</v>
      </c>
      <c r="C480">
        <v>23</v>
      </c>
      <c r="D480">
        <v>196.86</v>
      </c>
      <c r="E480" s="1">
        <v>4527.76</v>
      </c>
      <c r="F480" s="1">
        <v>4518.62</v>
      </c>
      <c r="G480">
        <v>0.20699999999999999</v>
      </c>
      <c r="H480">
        <v>6.9999999999999999E-4</v>
      </c>
      <c r="I480">
        <v>0.15429999999999999</v>
      </c>
      <c r="J480">
        <v>6.9999999999999999E-4</v>
      </c>
      <c r="K480">
        <v>3.0200000000000001E-2</v>
      </c>
      <c r="L480">
        <v>0.55420000000000003</v>
      </c>
      <c r="M480">
        <v>5.2999999999999999E-2</v>
      </c>
      <c r="N480">
        <v>0.1116</v>
      </c>
      <c r="O480">
        <v>1.46E-2</v>
      </c>
      <c r="P480">
        <v>0.1024</v>
      </c>
      <c r="Q480" s="1">
        <v>84919.37</v>
      </c>
      <c r="R480">
        <v>0.15540000000000001</v>
      </c>
      <c r="S480">
        <v>0.16889999999999999</v>
      </c>
      <c r="T480">
        <v>0.67569999999999997</v>
      </c>
      <c r="U480">
        <v>17</v>
      </c>
      <c r="V480" s="1">
        <v>124683.94</v>
      </c>
      <c r="W480">
        <v>266.33999999999997</v>
      </c>
      <c r="X480" s="1">
        <v>283239.46000000002</v>
      </c>
      <c r="Y480">
        <v>0.69359999999999999</v>
      </c>
      <c r="Z480">
        <v>0.27510000000000001</v>
      </c>
      <c r="AA480">
        <v>3.1300000000000001E-2</v>
      </c>
      <c r="AB480">
        <v>0.30640000000000001</v>
      </c>
      <c r="AC480">
        <v>283.24</v>
      </c>
      <c r="AD480" s="1">
        <v>13632.42</v>
      </c>
      <c r="AE480" s="1">
        <v>1144.6300000000001</v>
      </c>
      <c r="AF480" s="1">
        <v>283796.7</v>
      </c>
      <c r="AG480">
        <v>582</v>
      </c>
      <c r="AH480" s="1">
        <v>54477</v>
      </c>
      <c r="AI480" s="1">
        <v>124919</v>
      </c>
      <c r="AJ480">
        <v>79.099999999999994</v>
      </c>
      <c r="AK480">
        <v>43.4</v>
      </c>
      <c r="AL480">
        <v>56.52</v>
      </c>
      <c r="AM480">
        <v>5.2</v>
      </c>
      <c r="AN480">
        <v>0</v>
      </c>
      <c r="AO480">
        <v>0.72319999999999995</v>
      </c>
      <c r="AP480" s="1">
        <v>2053.23</v>
      </c>
      <c r="AQ480" s="1">
        <v>2828.73</v>
      </c>
      <c r="AR480" s="1">
        <v>9634.25</v>
      </c>
      <c r="AS480">
        <v>914.54</v>
      </c>
      <c r="AT480">
        <v>466.61</v>
      </c>
      <c r="AU480" s="1">
        <v>15897.37</v>
      </c>
      <c r="AV480" s="1">
        <v>2945.77</v>
      </c>
      <c r="AW480">
        <v>0.17979999999999999</v>
      </c>
      <c r="AX480" s="1">
        <v>11998.85</v>
      </c>
      <c r="AY480">
        <v>0.73240000000000005</v>
      </c>
      <c r="AZ480" s="1">
        <v>1072.83</v>
      </c>
      <c r="BA480">
        <v>6.5500000000000003E-2</v>
      </c>
      <c r="BB480">
        <v>364.5</v>
      </c>
      <c r="BC480">
        <v>2.23E-2</v>
      </c>
      <c r="BD480" s="1">
        <v>16381.94</v>
      </c>
      <c r="BE480">
        <v>626.83000000000004</v>
      </c>
      <c r="BF480">
        <v>6.88E-2</v>
      </c>
      <c r="BG480">
        <v>0.62219999999999998</v>
      </c>
      <c r="BH480">
        <v>0.2334</v>
      </c>
      <c r="BI480">
        <v>0.1048</v>
      </c>
      <c r="BJ480">
        <v>2.7799999999999998E-2</v>
      </c>
      <c r="BK480">
        <v>1.18E-2</v>
      </c>
    </row>
    <row r="481" spans="1:63" x14ac:dyDescent="0.25">
      <c r="A481" t="s">
        <v>482</v>
      </c>
      <c r="B481">
        <v>47738</v>
      </c>
      <c r="C481">
        <v>86</v>
      </c>
      <c r="D481">
        <v>8.6199999999999992</v>
      </c>
      <c r="E481">
        <v>741.54</v>
      </c>
      <c r="F481">
        <v>742.4</v>
      </c>
      <c r="G481">
        <v>4.0000000000000001E-3</v>
      </c>
      <c r="H481">
        <v>0</v>
      </c>
      <c r="I481">
        <v>7.9000000000000008E-3</v>
      </c>
      <c r="J481">
        <v>0</v>
      </c>
      <c r="K481">
        <v>2.9600000000000001E-2</v>
      </c>
      <c r="L481">
        <v>0.95289999999999997</v>
      </c>
      <c r="M481">
        <v>5.5999999999999999E-3</v>
      </c>
      <c r="N481">
        <v>0.42049999999999998</v>
      </c>
      <c r="O481">
        <v>8.0999999999999996E-3</v>
      </c>
      <c r="P481">
        <v>0.1358</v>
      </c>
      <c r="Q481" s="1">
        <v>58469.71</v>
      </c>
      <c r="R481">
        <v>0.17910000000000001</v>
      </c>
      <c r="S481">
        <v>0.17910000000000001</v>
      </c>
      <c r="T481">
        <v>0.64180000000000004</v>
      </c>
      <c r="U481">
        <v>11</v>
      </c>
      <c r="V481" s="1">
        <v>48281.91</v>
      </c>
      <c r="W481">
        <v>65.180000000000007</v>
      </c>
      <c r="X481" s="1">
        <v>129670.27</v>
      </c>
      <c r="Y481">
        <v>0.91220000000000001</v>
      </c>
      <c r="Z481">
        <v>5.0599999999999999E-2</v>
      </c>
      <c r="AA481">
        <v>3.7199999999999997E-2</v>
      </c>
      <c r="AB481">
        <v>8.7800000000000003E-2</v>
      </c>
      <c r="AC481">
        <v>129.66999999999999</v>
      </c>
      <c r="AD481" s="1">
        <v>3098.1</v>
      </c>
      <c r="AE481">
        <v>349.12</v>
      </c>
      <c r="AF481" s="1">
        <v>123532.07</v>
      </c>
      <c r="AG481">
        <v>180</v>
      </c>
      <c r="AH481" s="1">
        <v>29712</v>
      </c>
      <c r="AI481" s="1">
        <v>45673</v>
      </c>
      <c r="AJ481">
        <v>38.450000000000003</v>
      </c>
      <c r="AK481">
        <v>23.28</v>
      </c>
      <c r="AL481">
        <v>24.24</v>
      </c>
      <c r="AM481">
        <v>4.5</v>
      </c>
      <c r="AN481" s="1">
        <v>1486.39</v>
      </c>
      <c r="AO481">
        <v>1.8687</v>
      </c>
      <c r="AP481" s="1">
        <v>1526.9</v>
      </c>
      <c r="AQ481" s="1">
        <v>2274.4699999999998</v>
      </c>
      <c r="AR481" s="1">
        <v>7745.74</v>
      </c>
      <c r="AS481">
        <v>365.5</v>
      </c>
      <c r="AT481">
        <v>411.37</v>
      </c>
      <c r="AU481" s="1">
        <v>12324</v>
      </c>
      <c r="AV481" s="1">
        <v>8579.2099999999991</v>
      </c>
      <c r="AW481">
        <v>0.57779999999999998</v>
      </c>
      <c r="AX481" s="1">
        <v>3889.25</v>
      </c>
      <c r="AY481">
        <v>0.26190000000000002</v>
      </c>
      <c r="AZ481" s="1">
        <v>1583.3</v>
      </c>
      <c r="BA481">
        <v>0.1066</v>
      </c>
      <c r="BB481">
        <v>797.15</v>
      </c>
      <c r="BC481">
        <v>5.3699999999999998E-2</v>
      </c>
      <c r="BD481" s="1">
        <v>14848.91</v>
      </c>
      <c r="BE481" s="1">
        <v>8015.45</v>
      </c>
      <c r="BF481">
        <v>3.5886</v>
      </c>
      <c r="BG481">
        <v>0.57550000000000001</v>
      </c>
      <c r="BH481">
        <v>0.22339999999999999</v>
      </c>
      <c r="BI481">
        <v>0.1532</v>
      </c>
      <c r="BJ481">
        <v>3.8199999999999998E-2</v>
      </c>
      <c r="BK481">
        <v>9.5999999999999992E-3</v>
      </c>
    </row>
    <row r="482" spans="1:63" x14ac:dyDescent="0.25">
      <c r="A482" t="s">
        <v>483</v>
      </c>
      <c r="B482">
        <v>44792</v>
      </c>
      <c r="C482">
        <v>9</v>
      </c>
      <c r="D482">
        <v>403.29</v>
      </c>
      <c r="E482" s="1">
        <v>3629.65</v>
      </c>
      <c r="F482" s="1">
        <v>3295.49</v>
      </c>
      <c r="G482">
        <v>1.5599999999999999E-2</v>
      </c>
      <c r="H482">
        <v>6.9999999999999999E-4</v>
      </c>
      <c r="I482">
        <v>0.72409999999999997</v>
      </c>
      <c r="J482">
        <v>8.0000000000000004E-4</v>
      </c>
      <c r="K482">
        <v>3.4200000000000001E-2</v>
      </c>
      <c r="L482">
        <v>0.159</v>
      </c>
      <c r="M482">
        <v>6.5600000000000006E-2</v>
      </c>
      <c r="N482">
        <v>0.5585</v>
      </c>
      <c r="O482">
        <v>1.9599999999999999E-2</v>
      </c>
      <c r="P482">
        <v>0.17810000000000001</v>
      </c>
      <c r="Q482" s="1">
        <v>79025.86</v>
      </c>
      <c r="R482">
        <v>0.1167</v>
      </c>
      <c r="S482">
        <v>0.17510000000000001</v>
      </c>
      <c r="T482">
        <v>0.70820000000000005</v>
      </c>
      <c r="U482">
        <v>46</v>
      </c>
      <c r="V482" s="1">
        <v>87558.66</v>
      </c>
      <c r="W482">
        <v>78.91</v>
      </c>
      <c r="X482" s="1">
        <v>220452.2</v>
      </c>
      <c r="Y482">
        <v>0.7802</v>
      </c>
      <c r="Z482">
        <v>0.19800000000000001</v>
      </c>
      <c r="AA482">
        <v>2.1899999999999999E-2</v>
      </c>
      <c r="AB482">
        <v>0.2198</v>
      </c>
      <c r="AC482">
        <v>220.45</v>
      </c>
      <c r="AD482" s="1">
        <v>13536.38</v>
      </c>
      <c r="AE482" s="1">
        <v>1697.88</v>
      </c>
      <c r="AF482" s="1">
        <v>210770.11</v>
      </c>
      <c r="AG482">
        <v>508</v>
      </c>
      <c r="AH482" s="1">
        <v>39180</v>
      </c>
      <c r="AI482" s="1">
        <v>60562</v>
      </c>
      <c r="AJ482">
        <v>103.79</v>
      </c>
      <c r="AK482">
        <v>59.32</v>
      </c>
      <c r="AL482">
        <v>64.94</v>
      </c>
      <c r="AM482">
        <v>4.3899999999999997</v>
      </c>
      <c r="AN482">
        <v>0</v>
      </c>
      <c r="AO482">
        <v>1.341</v>
      </c>
      <c r="AP482" s="1">
        <v>2936.57</v>
      </c>
      <c r="AQ482" s="1">
        <v>3489.27</v>
      </c>
      <c r="AR482" s="1">
        <v>9675.3799999999992</v>
      </c>
      <c r="AS482" s="1">
        <v>1331.33</v>
      </c>
      <c r="AT482">
        <v>293.29000000000002</v>
      </c>
      <c r="AU482" s="1">
        <v>17725.84</v>
      </c>
      <c r="AV482" s="1">
        <v>4614.08</v>
      </c>
      <c r="AW482">
        <v>0.24</v>
      </c>
      <c r="AX482" s="1">
        <v>12594.2</v>
      </c>
      <c r="AY482">
        <v>0.65500000000000003</v>
      </c>
      <c r="AZ482" s="1">
        <v>1065.1400000000001</v>
      </c>
      <c r="BA482">
        <v>5.5399999999999998E-2</v>
      </c>
      <c r="BB482">
        <v>954.02</v>
      </c>
      <c r="BC482">
        <v>4.9599999999999998E-2</v>
      </c>
      <c r="BD482" s="1">
        <v>19227.43</v>
      </c>
      <c r="BE482" s="1">
        <v>1510.61</v>
      </c>
      <c r="BF482">
        <v>0.23319999999999999</v>
      </c>
      <c r="BG482">
        <v>0.56020000000000003</v>
      </c>
      <c r="BH482">
        <v>0.22409999999999999</v>
      </c>
      <c r="BI482">
        <v>0.1636</v>
      </c>
      <c r="BJ482">
        <v>3.3799999999999997E-2</v>
      </c>
      <c r="BK482">
        <v>1.84E-2</v>
      </c>
    </row>
    <row r="483" spans="1:63" x14ac:dyDescent="0.25">
      <c r="A483" t="s">
        <v>484</v>
      </c>
      <c r="B483">
        <v>47951</v>
      </c>
      <c r="C483">
        <v>28</v>
      </c>
      <c r="D483">
        <v>66.81</v>
      </c>
      <c r="E483" s="1">
        <v>1870.7</v>
      </c>
      <c r="F483" s="1">
        <v>1516.93</v>
      </c>
      <c r="G483">
        <v>2.5000000000000001E-3</v>
      </c>
      <c r="H483">
        <v>2E-3</v>
      </c>
      <c r="I483">
        <v>5.6099999999999997E-2</v>
      </c>
      <c r="J483">
        <v>0</v>
      </c>
      <c r="K483">
        <v>1.2800000000000001E-2</v>
      </c>
      <c r="L483">
        <v>0.84830000000000005</v>
      </c>
      <c r="M483">
        <v>7.8399999999999997E-2</v>
      </c>
      <c r="N483">
        <v>0.96460000000000001</v>
      </c>
      <c r="O483">
        <v>0</v>
      </c>
      <c r="P483">
        <v>0.1273</v>
      </c>
      <c r="Q483" s="1">
        <v>56384.52</v>
      </c>
      <c r="R483">
        <v>0.27189999999999998</v>
      </c>
      <c r="S483">
        <v>0.193</v>
      </c>
      <c r="T483">
        <v>0.53510000000000002</v>
      </c>
      <c r="U483">
        <v>12</v>
      </c>
      <c r="V483" s="1">
        <v>78834.92</v>
      </c>
      <c r="W483">
        <v>149.63999999999999</v>
      </c>
      <c r="X483" s="1">
        <v>115531.1</v>
      </c>
      <c r="Y483">
        <v>0.71189999999999998</v>
      </c>
      <c r="Z483">
        <v>0.2031</v>
      </c>
      <c r="AA483">
        <v>8.5000000000000006E-2</v>
      </c>
      <c r="AB483">
        <v>0.28810000000000002</v>
      </c>
      <c r="AC483">
        <v>115.53</v>
      </c>
      <c r="AD483" s="1">
        <v>2573.81</v>
      </c>
      <c r="AE483">
        <v>334.88</v>
      </c>
      <c r="AF483" s="1">
        <v>104680.04</v>
      </c>
      <c r="AG483">
        <v>111</v>
      </c>
      <c r="AH483" s="1">
        <v>29520</v>
      </c>
      <c r="AI483" s="1">
        <v>44992</v>
      </c>
      <c r="AJ483">
        <v>22.8</v>
      </c>
      <c r="AK483">
        <v>22.2</v>
      </c>
      <c r="AL483">
        <v>22.35</v>
      </c>
      <c r="AM483">
        <v>5</v>
      </c>
      <c r="AN483">
        <v>0</v>
      </c>
      <c r="AO483">
        <v>0.7762</v>
      </c>
      <c r="AP483" s="1">
        <v>1235.51</v>
      </c>
      <c r="AQ483" s="1">
        <v>2385.46</v>
      </c>
      <c r="AR483" s="1">
        <v>6746.14</v>
      </c>
      <c r="AS483">
        <v>567.87</v>
      </c>
      <c r="AT483">
        <v>305.86</v>
      </c>
      <c r="AU483" s="1">
        <v>11240.84</v>
      </c>
      <c r="AV483" s="1">
        <v>9056.1</v>
      </c>
      <c r="AW483">
        <v>0.67630000000000001</v>
      </c>
      <c r="AX483" s="1">
        <v>2687.17</v>
      </c>
      <c r="AY483">
        <v>0.20069999999999999</v>
      </c>
      <c r="AZ483">
        <v>351.57</v>
      </c>
      <c r="BA483">
        <v>2.63E-2</v>
      </c>
      <c r="BB483" s="1">
        <v>1295.6500000000001</v>
      </c>
      <c r="BC483">
        <v>9.6799999999999997E-2</v>
      </c>
      <c r="BD483" s="1">
        <v>13390.49</v>
      </c>
      <c r="BE483" s="1">
        <v>5766.66</v>
      </c>
      <c r="BF483">
        <v>2.5421999999999998</v>
      </c>
      <c r="BG483">
        <v>0.50109999999999999</v>
      </c>
      <c r="BH483">
        <v>0.19450000000000001</v>
      </c>
      <c r="BI483">
        <v>0.22370000000000001</v>
      </c>
      <c r="BJ483">
        <v>5.2400000000000002E-2</v>
      </c>
      <c r="BK483">
        <v>2.8299999999999999E-2</v>
      </c>
    </row>
    <row r="484" spans="1:63" x14ac:dyDescent="0.25">
      <c r="A484" t="s">
        <v>485</v>
      </c>
      <c r="B484">
        <v>48363</v>
      </c>
      <c r="C484">
        <v>53</v>
      </c>
      <c r="D484">
        <v>19.29</v>
      </c>
      <c r="E484" s="1">
        <v>1022.32</v>
      </c>
      <c r="F484" s="1">
        <v>1242.17</v>
      </c>
      <c r="G484">
        <v>4.0000000000000001E-3</v>
      </c>
      <c r="H484">
        <v>1.2999999999999999E-3</v>
      </c>
      <c r="I484">
        <v>0</v>
      </c>
      <c r="J484">
        <v>0</v>
      </c>
      <c r="K484">
        <v>1.9E-2</v>
      </c>
      <c r="L484">
        <v>0.96619999999999995</v>
      </c>
      <c r="M484">
        <v>9.4999999999999998E-3</v>
      </c>
      <c r="N484">
        <v>0.1857</v>
      </c>
      <c r="O484">
        <v>0</v>
      </c>
      <c r="P484">
        <v>0.1258</v>
      </c>
      <c r="Q484" s="1">
        <v>60108.89</v>
      </c>
      <c r="R484">
        <v>0.1169</v>
      </c>
      <c r="S484">
        <v>0.1169</v>
      </c>
      <c r="T484">
        <v>0.76619999999999999</v>
      </c>
      <c r="U484">
        <v>5</v>
      </c>
      <c r="V484" s="1">
        <v>92853.6</v>
      </c>
      <c r="W484">
        <v>197.91</v>
      </c>
      <c r="X484" s="1">
        <v>198447.64</v>
      </c>
      <c r="Y484">
        <v>0.78559999999999997</v>
      </c>
      <c r="Z484">
        <v>0.157</v>
      </c>
      <c r="AA484">
        <v>5.7500000000000002E-2</v>
      </c>
      <c r="AB484">
        <v>0.21440000000000001</v>
      </c>
      <c r="AC484">
        <v>198.45</v>
      </c>
      <c r="AD484" s="1">
        <v>6344.52</v>
      </c>
      <c r="AE484">
        <v>824.22</v>
      </c>
      <c r="AF484" s="1">
        <v>148162.35</v>
      </c>
      <c r="AG484">
        <v>301</v>
      </c>
      <c r="AH484" s="1">
        <v>35174</v>
      </c>
      <c r="AI484" s="1">
        <v>67718</v>
      </c>
      <c r="AJ484">
        <v>49.7</v>
      </c>
      <c r="AK484">
        <v>30.82</v>
      </c>
      <c r="AL484">
        <v>31.25</v>
      </c>
      <c r="AM484">
        <v>5.0999999999999996</v>
      </c>
      <c r="AN484">
        <v>0</v>
      </c>
      <c r="AO484">
        <v>0.93920000000000003</v>
      </c>
      <c r="AP484" s="1">
        <v>1301.01</v>
      </c>
      <c r="AQ484" s="1">
        <v>2129.85</v>
      </c>
      <c r="AR484" s="1">
        <v>6021.63</v>
      </c>
      <c r="AS484">
        <v>323.70999999999998</v>
      </c>
      <c r="AT484">
        <v>367</v>
      </c>
      <c r="AU484" s="1">
        <v>10143.23</v>
      </c>
      <c r="AV484" s="1">
        <v>4291.71</v>
      </c>
      <c r="AW484">
        <v>0.37180000000000002</v>
      </c>
      <c r="AX484" s="1">
        <v>4381</v>
      </c>
      <c r="AY484">
        <v>0.3795</v>
      </c>
      <c r="AZ484" s="1">
        <v>2471.79</v>
      </c>
      <c r="BA484">
        <v>0.21410000000000001</v>
      </c>
      <c r="BB484">
        <v>398.28</v>
      </c>
      <c r="BC484">
        <v>3.4500000000000003E-2</v>
      </c>
      <c r="BD484" s="1">
        <v>11542.78</v>
      </c>
      <c r="BE484" s="1">
        <v>5379.19</v>
      </c>
      <c r="BF484">
        <v>1.1067</v>
      </c>
      <c r="BG484">
        <v>0.54239999999999999</v>
      </c>
      <c r="BH484">
        <v>0.224</v>
      </c>
      <c r="BI484">
        <v>0.1439</v>
      </c>
      <c r="BJ484">
        <v>3.3700000000000001E-2</v>
      </c>
      <c r="BK484">
        <v>5.6000000000000001E-2</v>
      </c>
    </row>
    <row r="485" spans="1:63" x14ac:dyDescent="0.25">
      <c r="A485" t="s">
        <v>486</v>
      </c>
      <c r="B485">
        <v>44800</v>
      </c>
      <c r="C485">
        <v>119</v>
      </c>
      <c r="D485">
        <v>201.49</v>
      </c>
      <c r="E485" s="1">
        <v>23977.89</v>
      </c>
      <c r="F485" s="1">
        <v>22656.39</v>
      </c>
      <c r="G485">
        <v>2.7400000000000001E-2</v>
      </c>
      <c r="H485">
        <v>2.0000000000000001E-4</v>
      </c>
      <c r="I485">
        <v>0.15179999999999999</v>
      </c>
      <c r="J485">
        <v>1E-3</v>
      </c>
      <c r="K485">
        <v>0.1696</v>
      </c>
      <c r="L485">
        <v>0.58830000000000005</v>
      </c>
      <c r="M485">
        <v>6.1800000000000001E-2</v>
      </c>
      <c r="N485">
        <v>0.57889999999999997</v>
      </c>
      <c r="O485">
        <v>0.1343</v>
      </c>
      <c r="P485">
        <v>0.1762</v>
      </c>
      <c r="Q485" s="1">
        <v>68854.67</v>
      </c>
      <c r="R485">
        <v>0.28610000000000002</v>
      </c>
      <c r="S485">
        <v>0.19389999999999999</v>
      </c>
      <c r="T485">
        <v>0.52</v>
      </c>
      <c r="U485">
        <v>110</v>
      </c>
      <c r="V485" s="1">
        <v>102556.73</v>
      </c>
      <c r="W485">
        <v>217.9</v>
      </c>
      <c r="X485" s="1">
        <v>115360.65</v>
      </c>
      <c r="Y485">
        <v>0.66069999999999995</v>
      </c>
      <c r="Z485">
        <v>0.28439999999999999</v>
      </c>
      <c r="AA485">
        <v>5.4899999999999997E-2</v>
      </c>
      <c r="AB485">
        <v>0.33929999999999999</v>
      </c>
      <c r="AC485">
        <v>115.36</v>
      </c>
      <c r="AD485" s="1">
        <v>4669.57</v>
      </c>
      <c r="AE485">
        <v>503.04</v>
      </c>
      <c r="AF485" s="1">
        <v>103964.38</v>
      </c>
      <c r="AG485">
        <v>107</v>
      </c>
      <c r="AH485" s="1">
        <v>34740</v>
      </c>
      <c r="AI485" s="1">
        <v>51573</v>
      </c>
      <c r="AJ485">
        <v>65.05</v>
      </c>
      <c r="AK485">
        <v>34.75</v>
      </c>
      <c r="AL485">
        <v>49.04</v>
      </c>
      <c r="AM485">
        <v>3.85</v>
      </c>
      <c r="AN485">
        <v>0</v>
      </c>
      <c r="AO485">
        <v>0.81179999999999997</v>
      </c>
      <c r="AP485" s="1">
        <v>1280.1400000000001</v>
      </c>
      <c r="AQ485" s="1">
        <v>2001.74</v>
      </c>
      <c r="AR485" s="1">
        <v>6968.24</v>
      </c>
      <c r="AS485">
        <v>635.24</v>
      </c>
      <c r="AT485">
        <v>398.43</v>
      </c>
      <c r="AU485" s="1">
        <v>11283.79</v>
      </c>
      <c r="AV485" s="1">
        <v>7083</v>
      </c>
      <c r="AW485">
        <v>0.51539999999999997</v>
      </c>
      <c r="AX485" s="1">
        <v>4760.57</v>
      </c>
      <c r="AY485">
        <v>0.34639999999999999</v>
      </c>
      <c r="AZ485">
        <v>789.82</v>
      </c>
      <c r="BA485">
        <v>5.7500000000000002E-2</v>
      </c>
      <c r="BB485" s="1">
        <v>1108.08</v>
      </c>
      <c r="BC485">
        <v>8.0600000000000005E-2</v>
      </c>
      <c r="BD485" s="1">
        <v>13741.47</v>
      </c>
      <c r="BE485" s="1">
        <v>5332.74</v>
      </c>
      <c r="BF485">
        <v>1.8758999999999999</v>
      </c>
      <c r="BG485">
        <v>0.58430000000000004</v>
      </c>
      <c r="BH485">
        <v>0.20669999999999999</v>
      </c>
      <c r="BI485">
        <v>0.1734</v>
      </c>
      <c r="BJ485">
        <v>2.53E-2</v>
      </c>
      <c r="BK485">
        <v>1.04E-2</v>
      </c>
    </row>
    <row r="486" spans="1:63" x14ac:dyDescent="0.25">
      <c r="A486" t="s">
        <v>487</v>
      </c>
      <c r="B486">
        <v>49221</v>
      </c>
      <c r="C486">
        <v>99</v>
      </c>
      <c r="D486">
        <v>16.41</v>
      </c>
      <c r="E486" s="1">
        <v>1624.54</v>
      </c>
      <c r="F486" s="1">
        <v>1489.22</v>
      </c>
      <c r="G486">
        <v>1.2999999999999999E-3</v>
      </c>
      <c r="H486">
        <v>0</v>
      </c>
      <c r="I486">
        <v>1.21E-2</v>
      </c>
      <c r="J486">
        <v>2.7000000000000001E-3</v>
      </c>
      <c r="K486">
        <v>1.7100000000000001E-2</v>
      </c>
      <c r="L486">
        <v>0.95520000000000005</v>
      </c>
      <c r="M486">
        <v>1.1599999999999999E-2</v>
      </c>
      <c r="N486">
        <v>0.44469999999999998</v>
      </c>
      <c r="O486">
        <v>6.9999999999999999E-4</v>
      </c>
      <c r="P486">
        <v>0.1232</v>
      </c>
      <c r="Q486" s="1">
        <v>55135.839999999997</v>
      </c>
      <c r="R486">
        <v>0.2301</v>
      </c>
      <c r="S486">
        <v>0.18579999999999999</v>
      </c>
      <c r="T486">
        <v>0.58409999999999995</v>
      </c>
      <c r="U486">
        <v>10</v>
      </c>
      <c r="V486" s="1">
        <v>77159.100000000006</v>
      </c>
      <c r="W486">
        <v>158.63</v>
      </c>
      <c r="X486" s="1">
        <v>148610.01</v>
      </c>
      <c r="Y486">
        <v>0.89100000000000001</v>
      </c>
      <c r="Z486">
        <v>5.57E-2</v>
      </c>
      <c r="AA486">
        <v>5.33E-2</v>
      </c>
      <c r="AB486">
        <v>0.109</v>
      </c>
      <c r="AC486">
        <v>148.61000000000001</v>
      </c>
      <c r="AD486" s="1">
        <v>4598.6099999999997</v>
      </c>
      <c r="AE486">
        <v>591.27</v>
      </c>
      <c r="AF486" s="1">
        <v>136149.12</v>
      </c>
      <c r="AG486">
        <v>248</v>
      </c>
      <c r="AH486" s="1">
        <v>34508</v>
      </c>
      <c r="AI486" s="1">
        <v>52082</v>
      </c>
      <c r="AJ486">
        <v>39.89</v>
      </c>
      <c r="AK486">
        <v>30.41</v>
      </c>
      <c r="AL486">
        <v>30.93</v>
      </c>
      <c r="AM486">
        <v>6.1</v>
      </c>
      <c r="AN486">
        <v>0</v>
      </c>
      <c r="AO486">
        <v>1.0047999999999999</v>
      </c>
      <c r="AP486" s="1">
        <v>1333.42</v>
      </c>
      <c r="AQ486" s="1">
        <v>2931.04</v>
      </c>
      <c r="AR486" s="1">
        <v>7434.4</v>
      </c>
      <c r="AS486" s="1">
        <v>1102.02</v>
      </c>
      <c r="AT486">
        <v>509.29</v>
      </c>
      <c r="AU486" s="1">
        <v>13310.13</v>
      </c>
      <c r="AV486" s="1">
        <v>7739.12</v>
      </c>
      <c r="AW486">
        <v>0.55269999999999997</v>
      </c>
      <c r="AX486" s="1">
        <v>4070.81</v>
      </c>
      <c r="AY486">
        <v>0.29070000000000001</v>
      </c>
      <c r="AZ486" s="1">
        <v>1124.0999999999999</v>
      </c>
      <c r="BA486">
        <v>8.0299999999999996E-2</v>
      </c>
      <c r="BB486" s="1">
        <v>1067.21</v>
      </c>
      <c r="BC486">
        <v>7.6200000000000004E-2</v>
      </c>
      <c r="BD486" s="1">
        <v>14001.24</v>
      </c>
      <c r="BE486" s="1">
        <v>5308.05</v>
      </c>
      <c r="BF486">
        <v>1.4646999999999999</v>
      </c>
      <c r="BG486">
        <v>0.45800000000000002</v>
      </c>
      <c r="BH486">
        <v>0.24199999999999999</v>
      </c>
      <c r="BI486">
        <v>0.25740000000000002</v>
      </c>
      <c r="BJ486">
        <v>3.1899999999999998E-2</v>
      </c>
      <c r="BK486">
        <v>1.0699999999999999E-2</v>
      </c>
    </row>
    <row r="487" spans="1:63" x14ac:dyDescent="0.25">
      <c r="A487" t="s">
        <v>488</v>
      </c>
      <c r="B487">
        <v>50583</v>
      </c>
      <c r="C487">
        <v>118</v>
      </c>
      <c r="D487">
        <v>11.17</v>
      </c>
      <c r="E487" s="1">
        <v>1317.48</v>
      </c>
      <c r="F487" s="1">
        <v>1350.22</v>
      </c>
      <c r="G487">
        <v>1.5E-3</v>
      </c>
      <c r="H487">
        <v>0</v>
      </c>
      <c r="I487">
        <v>4.4000000000000003E-3</v>
      </c>
      <c r="J487">
        <v>0</v>
      </c>
      <c r="K487">
        <v>2.4400000000000002E-2</v>
      </c>
      <c r="L487">
        <v>0.95569999999999999</v>
      </c>
      <c r="M487">
        <v>1.41E-2</v>
      </c>
      <c r="N487">
        <v>0.36530000000000001</v>
      </c>
      <c r="O487">
        <v>5.4300000000000001E-2</v>
      </c>
      <c r="P487">
        <v>0.13819999999999999</v>
      </c>
      <c r="Q487" s="1">
        <v>56729.33</v>
      </c>
      <c r="R487">
        <v>0.1782</v>
      </c>
      <c r="S487">
        <v>0.25740000000000002</v>
      </c>
      <c r="T487">
        <v>0.56440000000000001</v>
      </c>
      <c r="U487">
        <v>8.5</v>
      </c>
      <c r="V487" s="1">
        <v>71382.710000000006</v>
      </c>
      <c r="W487">
        <v>149.72999999999999</v>
      </c>
      <c r="X487" s="1">
        <v>295896.75</v>
      </c>
      <c r="Y487">
        <v>0.76190000000000002</v>
      </c>
      <c r="Z487">
        <v>0.113</v>
      </c>
      <c r="AA487">
        <v>0.12509999999999999</v>
      </c>
      <c r="AB487">
        <v>0.23810000000000001</v>
      </c>
      <c r="AC487">
        <v>295.89999999999998</v>
      </c>
      <c r="AD487" s="1">
        <v>9700.81</v>
      </c>
      <c r="AE487">
        <v>851.69</v>
      </c>
      <c r="AF487" s="1">
        <v>233067.27</v>
      </c>
      <c r="AG487">
        <v>539</v>
      </c>
      <c r="AH487" s="1">
        <v>27016</v>
      </c>
      <c r="AI487" s="1">
        <v>48695</v>
      </c>
      <c r="AJ487">
        <v>50.44</v>
      </c>
      <c r="AK487">
        <v>29.72</v>
      </c>
      <c r="AL487">
        <v>33.909999999999997</v>
      </c>
      <c r="AM487">
        <v>4.7</v>
      </c>
      <c r="AN487">
        <v>0</v>
      </c>
      <c r="AO487">
        <v>1.5726</v>
      </c>
      <c r="AP487" s="1">
        <v>1566.37</v>
      </c>
      <c r="AQ487" s="1">
        <v>2691.49</v>
      </c>
      <c r="AR487" s="1">
        <v>7483.24</v>
      </c>
      <c r="AS487">
        <v>675.8</v>
      </c>
      <c r="AT487">
        <v>221.22</v>
      </c>
      <c r="AU487" s="1">
        <v>12638.12</v>
      </c>
      <c r="AV487" s="1">
        <v>4813.55</v>
      </c>
      <c r="AW487">
        <v>0.311</v>
      </c>
      <c r="AX487" s="1">
        <v>7966.68</v>
      </c>
      <c r="AY487">
        <v>0.51480000000000004</v>
      </c>
      <c r="AZ487" s="1">
        <v>1480.41</v>
      </c>
      <c r="BA487">
        <v>9.5699999999999993E-2</v>
      </c>
      <c r="BB487" s="1">
        <v>1215.4100000000001</v>
      </c>
      <c r="BC487">
        <v>7.85E-2</v>
      </c>
      <c r="BD487" s="1">
        <v>15476.04</v>
      </c>
      <c r="BE487" s="1">
        <v>4308.26</v>
      </c>
      <c r="BF487">
        <v>1.1213</v>
      </c>
      <c r="BG487">
        <v>0.50870000000000004</v>
      </c>
      <c r="BH487">
        <v>0.22550000000000001</v>
      </c>
      <c r="BI487">
        <v>0.1976</v>
      </c>
      <c r="BJ487">
        <v>4.7600000000000003E-2</v>
      </c>
      <c r="BK487">
        <v>2.07E-2</v>
      </c>
    </row>
    <row r="488" spans="1:63" x14ac:dyDescent="0.25">
      <c r="A488" t="s">
        <v>489</v>
      </c>
      <c r="B488">
        <v>46276</v>
      </c>
      <c r="C488">
        <v>79</v>
      </c>
      <c r="D488">
        <v>9.15</v>
      </c>
      <c r="E488">
        <v>722.77</v>
      </c>
      <c r="F488">
        <v>731.44</v>
      </c>
      <c r="G488">
        <v>2.7000000000000001E-3</v>
      </c>
      <c r="H488">
        <v>0</v>
      </c>
      <c r="I488">
        <v>7.7999999999999996E-3</v>
      </c>
      <c r="J488">
        <v>0</v>
      </c>
      <c r="K488">
        <v>1.03E-2</v>
      </c>
      <c r="L488">
        <v>0.95469999999999999</v>
      </c>
      <c r="M488">
        <v>2.4500000000000001E-2</v>
      </c>
      <c r="N488">
        <v>0.2843</v>
      </c>
      <c r="O488">
        <v>0</v>
      </c>
      <c r="P488">
        <v>0.17979999999999999</v>
      </c>
      <c r="Q488" s="1">
        <v>64535.05</v>
      </c>
      <c r="R488">
        <v>0.31509999999999999</v>
      </c>
      <c r="S488">
        <v>0.26029999999999998</v>
      </c>
      <c r="T488">
        <v>0.42470000000000002</v>
      </c>
      <c r="U488">
        <v>6.03</v>
      </c>
      <c r="V488" s="1">
        <v>87586.46</v>
      </c>
      <c r="W488">
        <v>114.74</v>
      </c>
      <c r="X488" s="1">
        <v>184395.73</v>
      </c>
      <c r="Y488">
        <v>0.8508</v>
      </c>
      <c r="Z488">
        <v>8.7800000000000003E-2</v>
      </c>
      <c r="AA488">
        <v>6.1499999999999999E-2</v>
      </c>
      <c r="AB488">
        <v>0.1492</v>
      </c>
      <c r="AC488">
        <v>184.4</v>
      </c>
      <c r="AD488" s="1">
        <v>5014.16</v>
      </c>
      <c r="AE488">
        <v>531.09</v>
      </c>
      <c r="AF488" s="1">
        <v>177710.68</v>
      </c>
      <c r="AG488">
        <v>429</v>
      </c>
      <c r="AH488" s="1">
        <v>36590</v>
      </c>
      <c r="AI488" s="1">
        <v>55209</v>
      </c>
      <c r="AJ488">
        <v>40.49</v>
      </c>
      <c r="AK488">
        <v>26.17</v>
      </c>
      <c r="AL488">
        <v>27.75</v>
      </c>
      <c r="AM488">
        <v>5.2</v>
      </c>
      <c r="AN488" s="1">
        <v>1535.41</v>
      </c>
      <c r="AO488">
        <v>1.6837</v>
      </c>
      <c r="AP488" s="1">
        <v>1638.94</v>
      </c>
      <c r="AQ488" s="1">
        <v>2068.5100000000002</v>
      </c>
      <c r="AR488" s="1">
        <v>8283.9699999999993</v>
      </c>
      <c r="AS488">
        <v>700.8</v>
      </c>
      <c r="AT488">
        <v>344.77</v>
      </c>
      <c r="AU488" s="1">
        <v>13037</v>
      </c>
      <c r="AV488" s="1">
        <v>5993.68</v>
      </c>
      <c r="AW488">
        <v>0.4345</v>
      </c>
      <c r="AX488" s="1">
        <v>5616.29</v>
      </c>
      <c r="AY488">
        <v>0.40710000000000002</v>
      </c>
      <c r="AZ488" s="1">
        <v>1457.76</v>
      </c>
      <c r="BA488">
        <v>0.1057</v>
      </c>
      <c r="BB488">
        <v>727.75</v>
      </c>
      <c r="BC488">
        <v>5.28E-2</v>
      </c>
      <c r="BD488" s="1">
        <v>13795.47</v>
      </c>
      <c r="BE488" s="1">
        <v>5917.09</v>
      </c>
      <c r="BF488">
        <v>1.9013</v>
      </c>
      <c r="BG488">
        <v>0.58040000000000003</v>
      </c>
      <c r="BH488">
        <v>0.19750000000000001</v>
      </c>
      <c r="BI488">
        <v>0.17929999999999999</v>
      </c>
      <c r="BJ488">
        <v>2.5000000000000001E-2</v>
      </c>
      <c r="BK488">
        <v>1.7899999999999999E-2</v>
      </c>
    </row>
    <row r="489" spans="1:63" x14ac:dyDescent="0.25">
      <c r="A489" t="s">
        <v>490</v>
      </c>
      <c r="B489">
        <v>49528</v>
      </c>
      <c r="C489">
        <v>136</v>
      </c>
      <c r="D489">
        <v>7.26</v>
      </c>
      <c r="E489">
        <v>987.75</v>
      </c>
      <c r="F489" s="1">
        <v>1017.26</v>
      </c>
      <c r="G489">
        <v>1E-3</v>
      </c>
      <c r="H489">
        <v>0</v>
      </c>
      <c r="I489">
        <v>3.5000000000000001E-3</v>
      </c>
      <c r="J489">
        <v>0</v>
      </c>
      <c r="K489">
        <v>6.7000000000000002E-3</v>
      </c>
      <c r="L489">
        <v>0.94920000000000004</v>
      </c>
      <c r="M489">
        <v>3.95E-2</v>
      </c>
      <c r="N489">
        <v>0.55610000000000004</v>
      </c>
      <c r="O489">
        <v>0</v>
      </c>
      <c r="P489">
        <v>0.1583</v>
      </c>
      <c r="Q489" s="1">
        <v>55274.39</v>
      </c>
      <c r="R489">
        <v>0.378</v>
      </c>
      <c r="S489">
        <v>0.439</v>
      </c>
      <c r="T489">
        <v>0.18290000000000001</v>
      </c>
      <c r="U489">
        <v>6.14</v>
      </c>
      <c r="V489" s="1">
        <v>74242.14</v>
      </c>
      <c r="W489">
        <v>151.62</v>
      </c>
      <c r="X489" s="1">
        <v>107743.29</v>
      </c>
      <c r="Y489">
        <v>0.84670000000000001</v>
      </c>
      <c r="Z489">
        <v>5.4699999999999999E-2</v>
      </c>
      <c r="AA489">
        <v>9.8599999999999993E-2</v>
      </c>
      <c r="AB489">
        <v>0.15329999999999999</v>
      </c>
      <c r="AC489">
        <v>107.74</v>
      </c>
      <c r="AD489" s="1">
        <v>2545.83</v>
      </c>
      <c r="AE489">
        <v>327.76</v>
      </c>
      <c r="AF489" s="1">
        <v>96855.78</v>
      </c>
      <c r="AG489">
        <v>90</v>
      </c>
      <c r="AH489" s="1">
        <v>32898</v>
      </c>
      <c r="AI489" s="1">
        <v>46532</v>
      </c>
      <c r="AJ489">
        <v>32.5</v>
      </c>
      <c r="AK489">
        <v>22.36</v>
      </c>
      <c r="AL489">
        <v>27.21</v>
      </c>
      <c r="AM489">
        <v>4.5</v>
      </c>
      <c r="AN489">
        <v>3.92</v>
      </c>
      <c r="AO489">
        <v>0.76219999999999999</v>
      </c>
      <c r="AP489" s="1">
        <v>1405.79</v>
      </c>
      <c r="AQ489" s="1">
        <v>2703.63</v>
      </c>
      <c r="AR489" s="1">
        <v>7006.44</v>
      </c>
      <c r="AS489">
        <v>526.22</v>
      </c>
      <c r="AT489">
        <v>117.37</v>
      </c>
      <c r="AU489" s="1">
        <v>11759.46</v>
      </c>
      <c r="AV489" s="1">
        <v>9394.16</v>
      </c>
      <c r="AW489">
        <v>0.66320000000000001</v>
      </c>
      <c r="AX489" s="1">
        <v>2014.26</v>
      </c>
      <c r="AY489">
        <v>0.14219999999999999</v>
      </c>
      <c r="AZ489" s="1">
        <v>1973.25</v>
      </c>
      <c r="BA489">
        <v>0.13930000000000001</v>
      </c>
      <c r="BB489">
        <v>784.15</v>
      </c>
      <c r="BC489">
        <v>5.5399999999999998E-2</v>
      </c>
      <c r="BD489" s="1">
        <v>14165.82</v>
      </c>
      <c r="BE489" s="1">
        <v>9850.0499999999993</v>
      </c>
      <c r="BF489">
        <v>4.0697999999999999</v>
      </c>
      <c r="BG489">
        <v>0.52829999999999999</v>
      </c>
      <c r="BH489">
        <v>0.2316</v>
      </c>
      <c r="BI489">
        <v>0.1794</v>
      </c>
      <c r="BJ489">
        <v>5.2699999999999997E-2</v>
      </c>
      <c r="BK489">
        <v>8.0999999999999996E-3</v>
      </c>
    </row>
    <row r="490" spans="1:63" x14ac:dyDescent="0.25">
      <c r="A490" t="s">
        <v>491</v>
      </c>
      <c r="B490">
        <v>46441</v>
      </c>
      <c r="C490">
        <v>100</v>
      </c>
      <c r="D490">
        <v>8.18</v>
      </c>
      <c r="E490">
        <v>818.26</v>
      </c>
      <c r="F490">
        <v>831.62</v>
      </c>
      <c r="G490">
        <v>2.3999999999999998E-3</v>
      </c>
      <c r="H490">
        <v>0</v>
      </c>
      <c r="I490">
        <v>9.5999999999999992E-3</v>
      </c>
      <c r="J490">
        <v>2.0999999999999999E-3</v>
      </c>
      <c r="K490">
        <v>1.7500000000000002E-2</v>
      </c>
      <c r="L490">
        <v>0.92820000000000003</v>
      </c>
      <c r="M490">
        <v>4.0099999999999997E-2</v>
      </c>
      <c r="N490">
        <v>0.99729999999999996</v>
      </c>
      <c r="O490">
        <v>0</v>
      </c>
      <c r="P490">
        <v>0.1797</v>
      </c>
      <c r="Q490" s="1">
        <v>37501.53</v>
      </c>
      <c r="R490">
        <v>0.28889999999999999</v>
      </c>
      <c r="S490">
        <v>0.2</v>
      </c>
      <c r="T490">
        <v>0.5111</v>
      </c>
      <c r="U490">
        <v>13</v>
      </c>
      <c r="V490" s="1">
        <v>67655.62</v>
      </c>
      <c r="W490">
        <v>61.44</v>
      </c>
      <c r="X490" s="1">
        <v>162096.91</v>
      </c>
      <c r="Y490">
        <v>0.61750000000000005</v>
      </c>
      <c r="Z490">
        <v>6.8099999999999994E-2</v>
      </c>
      <c r="AA490">
        <v>0.31440000000000001</v>
      </c>
      <c r="AB490">
        <v>0.38250000000000001</v>
      </c>
      <c r="AC490">
        <v>162.1</v>
      </c>
      <c r="AD490" s="1">
        <v>4413.74</v>
      </c>
      <c r="AE490">
        <v>415.68</v>
      </c>
      <c r="AF490" s="1">
        <v>124438.92</v>
      </c>
      <c r="AG490">
        <v>183</v>
      </c>
      <c r="AH490" s="1">
        <v>31140</v>
      </c>
      <c r="AI490" s="1">
        <v>46097</v>
      </c>
      <c r="AJ490">
        <v>36.64</v>
      </c>
      <c r="AK490">
        <v>22.02</v>
      </c>
      <c r="AL490">
        <v>31</v>
      </c>
      <c r="AM490">
        <v>4.4000000000000004</v>
      </c>
      <c r="AN490">
        <v>0</v>
      </c>
      <c r="AO490">
        <v>0.81359999999999999</v>
      </c>
      <c r="AP490" s="1">
        <v>3146.96</v>
      </c>
      <c r="AQ490" s="1">
        <v>3789.6</v>
      </c>
      <c r="AR490" s="1">
        <v>7061.33</v>
      </c>
      <c r="AS490">
        <v>578.14</v>
      </c>
      <c r="AT490">
        <v>102.47</v>
      </c>
      <c r="AU490" s="1">
        <v>14678.47</v>
      </c>
      <c r="AV490" s="1">
        <v>10012.209999999999</v>
      </c>
      <c r="AW490">
        <v>0.59870000000000001</v>
      </c>
      <c r="AX490" s="1">
        <v>3689.88</v>
      </c>
      <c r="AY490">
        <v>0.22070000000000001</v>
      </c>
      <c r="AZ490" s="1">
        <v>1921.56</v>
      </c>
      <c r="BA490">
        <v>0.1149</v>
      </c>
      <c r="BB490" s="1">
        <v>1098.8499999999999</v>
      </c>
      <c r="BC490">
        <v>6.5699999999999995E-2</v>
      </c>
      <c r="BD490" s="1">
        <v>16722.5</v>
      </c>
      <c r="BE490" s="1">
        <v>9472.8700000000008</v>
      </c>
      <c r="BF490">
        <v>3.9238</v>
      </c>
      <c r="BG490">
        <v>0.44879999999999998</v>
      </c>
      <c r="BH490">
        <v>0.2132</v>
      </c>
      <c r="BI490">
        <v>0.1986</v>
      </c>
      <c r="BJ490">
        <v>8.77E-2</v>
      </c>
      <c r="BK490">
        <v>5.1700000000000003E-2</v>
      </c>
    </row>
    <row r="491" spans="1:63" x14ac:dyDescent="0.25">
      <c r="A491" t="s">
        <v>492</v>
      </c>
      <c r="B491">
        <v>48538</v>
      </c>
      <c r="C491">
        <v>80</v>
      </c>
      <c r="D491">
        <v>9.08</v>
      </c>
      <c r="E491">
        <v>726.63</v>
      </c>
      <c r="F491">
        <v>724.24</v>
      </c>
      <c r="G491">
        <v>0</v>
      </c>
      <c r="H491">
        <v>0</v>
      </c>
      <c r="I491">
        <v>1.6999999999999999E-3</v>
      </c>
      <c r="J491">
        <v>0</v>
      </c>
      <c r="K491">
        <v>1.35E-2</v>
      </c>
      <c r="L491">
        <v>0.96599999999999997</v>
      </c>
      <c r="M491">
        <v>1.8800000000000001E-2</v>
      </c>
      <c r="N491">
        <v>0.65229999999999999</v>
      </c>
      <c r="O491">
        <v>0</v>
      </c>
      <c r="P491">
        <v>0.15620000000000001</v>
      </c>
      <c r="Q491" s="1">
        <v>40751.620000000003</v>
      </c>
      <c r="R491">
        <v>0.28810000000000002</v>
      </c>
      <c r="S491">
        <v>0.2203</v>
      </c>
      <c r="T491">
        <v>0.49149999999999999</v>
      </c>
      <c r="U491">
        <v>14</v>
      </c>
      <c r="V491" s="1">
        <v>34746.57</v>
      </c>
      <c r="W491">
        <v>51.9</v>
      </c>
      <c r="X491" s="1">
        <v>132552.88</v>
      </c>
      <c r="Y491">
        <v>0.6048</v>
      </c>
      <c r="Z491">
        <v>0.22989999999999999</v>
      </c>
      <c r="AA491">
        <v>0.1653</v>
      </c>
      <c r="AB491">
        <v>0.3952</v>
      </c>
      <c r="AC491">
        <v>132.55000000000001</v>
      </c>
      <c r="AD491" s="1">
        <v>2899.3</v>
      </c>
      <c r="AE491">
        <v>370.48</v>
      </c>
      <c r="AF491" s="1">
        <v>122838.74</v>
      </c>
      <c r="AG491">
        <v>176</v>
      </c>
      <c r="AH491" s="1">
        <v>30758</v>
      </c>
      <c r="AI491" s="1">
        <v>45671</v>
      </c>
      <c r="AJ491">
        <v>27</v>
      </c>
      <c r="AK491">
        <v>20.02</v>
      </c>
      <c r="AL491">
        <v>23.07</v>
      </c>
      <c r="AM491">
        <v>3.5</v>
      </c>
      <c r="AN491">
        <v>0</v>
      </c>
      <c r="AO491">
        <v>0.63239999999999996</v>
      </c>
      <c r="AP491" s="1">
        <v>1773.07</v>
      </c>
      <c r="AQ491" s="1">
        <v>2658.23</v>
      </c>
      <c r="AR491" s="1">
        <v>5538.79</v>
      </c>
      <c r="AS491">
        <v>538.13</v>
      </c>
      <c r="AT491">
        <v>198.53</v>
      </c>
      <c r="AU491" s="1">
        <v>10706.81</v>
      </c>
      <c r="AV491" s="1">
        <v>8363.59</v>
      </c>
      <c r="AW491">
        <v>0.62909999999999999</v>
      </c>
      <c r="AX491" s="1">
        <v>2749.99</v>
      </c>
      <c r="AY491">
        <v>0.2069</v>
      </c>
      <c r="AZ491">
        <v>913.38</v>
      </c>
      <c r="BA491">
        <v>6.8699999999999997E-2</v>
      </c>
      <c r="BB491" s="1">
        <v>1266.8399999999999</v>
      </c>
      <c r="BC491">
        <v>9.5299999999999996E-2</v>
      </c>
      <c r="BD491" s="1">
        <v>13293.8</v>
      </c>
      <c r="BE491" s="1">
        <v>7440.8</v>
      </c>
      <c r="BF491">
        <v>3.3740000000000001</v>
      </c>
      <c r="BG491">
        <v>0.45650000000000002</v>
      </c>
      <c r="BH491">
        <v>0.24129999999999999</v>
      </c>
      <c r="BI491">
        <v>0.23619999999999999</v>
      </c>
      <c r="BJ491">
        <v>5.1999999999999998E-2</v>
      </c>
      <c r="BK491">
        <v>1.41E-2</v>
      </c>
    </row>
    <row r="492" spans="1:63" x14ac:dyDescent="0.25">
      <c r="A492" t="s">
        <v>493</v>
      </c>
      <c r="B492">
        <v>49064</v>
      </c>
      <c r="C492">
        <v>87</v>
      </c>
      <c r="D492">
        <v>8.5299999999999994</v>
      </c>
      <c r="E492">
        <v>742.24</v>
      </c>
      <c r="F492">
        <v>660.97</v>
      </c>
      <c r="G492">
        <v>4.0000000000000002E-4</v>
      </c>
      <c r="H492">
        <v>0</v>
      </c>
      <c r="I492">
        <v>4.4999999999999997E-3</v>
      </c>
      <c r="J492">
        <v>0</v>
      </c>
      <c r="K492">
        <v>1.5E-3</v>
      </c>
      <c r="L492">
        <v>0.96940000000000004</v>
      </c>
      <c r="M492">
        <v>2.4199999999999999E-2</v>
      </c>
      <c r="N492">
        <v>1</v>
      </c>
      <c r="O492">
        <v>0</v>
      </c>
      <c r="P492">
        <v>0.19259999999999999</v>
      </c>
      <c r="Q492" s="1">
        <v>50578.879999999997</v>
      </c>
      <c r="R492">
        <v>0.26229999999999998</v>
      </c>
      <c r="S492">
        <v>9.8400000000000001E-2</v>
      </c>
      <c r="T492">
        <v>0.63929999999999998</v>
      </c>
      <c r="U492">
        <v>7</v>
      </c>
      <c r="V492" s="1">
        <v>81339.429999999993</v>
      </c>
      <c r="W492">
        <v>102.14</v>
      </c>
      <c r="X492" s="1">
        <v>84684.75</v>
      </c>
      <c r="Y492">
        <v>0.78310000000000002</v>
      </c>
      <c r="Z492">
        <v>9.2600000000000002E-2</v>
      </c>
      <c r="AA492">
        <v>0.1242</v>
      </c>
      <c r="AB492">
        <v>0.21690000000000001</v>
      </c>
      <c r="AC492">
        <v>84.68</v>
      </c>
      <c r="AD492" s="1">
        <v>1953.15</v>
      </c>
      <c r="AE492">
        <v>240.15</v>
      </c>
      <c r="AF492" s="1">
        <v>75410.87</v>
      </c>
      <c r="AG492">
        <v>45</v>
      </c>
      <c r="AH492" s="1">
        <v>30920</v>
      </c>
      <c r="AI492" s="1">
        <v>41308</v>
      </c>
      <c r="AJ492">
        <v>28.9</v>
      </c>
      <c r="AK492">
        <v>22.19</v>
      </c>
      <c r="AL492">
        <v>22.59</v>
      </c>
      <c r="AM492">
        <v>3</v>
      </c>
      <c r="AN492">
        <v>0</v>
      </c>
      <c r="AO492">
        <v>0.76060000000000005</v>
      </c>
      <c r="AP492" s="1">
        <v>2047.63</v>
      </c>
      <c r="AQ492" s="1">
        <v>3044.82</v>
      </c>
      <c r="AR492" s="1">
        <v>8986.14</v>
      </c>
      <c r="AS492">
        <v>405.34</v>
      </c>
      <c r="AT492">
        <v>267.64999999999998</v>
      </c>
      <c r="AU492" s="1">
        <v>14751.52</v>
      </c>
      <c r="AV492" s="1">
        <v>13635.33</v>
      </c>
      <c r="AW492">
        <v>0.72599999999999998</v>
      </c>
      <c r="AX492" s="1">
        <v>1680.36</v>
      </c>
      <c r="AY492">
        <v>8.9499999999999996E-2</v>
      </c>
      <c r="AZ492">
        <v>999.14</v>
      </c>
      <c r="BA492">
        <v>5.3199999999999997E-2</v>
      </c>
      <c r="BB492" s="1">
        <v>2467.19</v>
      </c>
      <c r="BC492">
        <v>0.13139999999999999</v>
      </c>
      <c r="BD492" s="1">
        <v>18782.02</v>
      </c>
      <c r="BE492" s="1">
        <v>11411.78</v>
      </c>
      <c r="BF492">
        <v>6.3997999999999999</v>
      </c>
      <c r="BG492">
        <v>0.47660000000000002</v>
      </c>
      <c r="BH492">
        <v>0.25690000000000002</v>
      </c>
      <c r="BI492">
        <v>0.1681</v>
      </c>
      <c r="BJ492">
        <v>2.4199999999999999E-2</v>
      </c>
      <c r="BK492">
        <v>7.4200000000000002E-2</v>
      </c>
    </row>
    <row r="493" spans="1:63" x14ac:dyDescent="0.25">
      <c r="A493" t="s">
        <v>494</v>
      </c>
      <c r="B493">
        <v>50237</v>
      </c>
      <c r="C493">
        <v>26</v>
      </c>
      <c r="D493">
        <v>18.84</v>
      </c>
      <c r="E493">
        <v>489.78</v>
      </c>
      <c r="F493">
        <v>484.24</v>
      </c>
      <c r="G493">
        <v>4.1000000000000003E-3</v>
      </c>
      <c r="H493">
        <v>2.0999999999999999E-3</v>
      </c>
      <c r="I493">
        <v>2.0999999999999999E-3</v>
      </c>
      <c r="J493">
        <v>0</v>
      </c>
      <c r="K493">
        <v>2.4799999999999999E-2</v>
      </c>
      <c r="L493">
        <v>0.92879999999999996</v>
      </c>
      <c r="M493">
        <v>3.8100000000000002E-2</v>
      </c>
      <c r="N493">
        <v>0.46629999999999999</v>
      </c>
      <c r="O493">
        <v>4.1300000000000003E-2</v>
      </c>
      <c r="P493">
        <v>0.12920000000000001</v>
      </c>
      <c r="Q493" s="1">
        <v>48461.15</v>
      </c>
      <c r="R493">
        <v>0.35589999999999999</v>
      </c>
      <c r="S493">
        <v>0.1356</v>
      </c>
      <c r="T493">
        <v>0.50849999999999995</v>
      </c>
      <c r="U493">
        <v>6.1</v>
      </c>
      <c r="V493" s="1">
        <v>48780.87</v>
      </c>
      <c r="W493">
        <v>76.88</v>
      </c>
      <c r="X493" s="1">
        <v>134984.82999999999</v>
      </c>
      <c r="Y493">
        <v>0.93020000000000003</v>
      </c>
      <c r="Z493">
        <v>3.0700000000000002E-2</v>
      </c>
      <c r="AA493">
        <v>3.9100000000000003E-2</v>
      </c>
      <c r="AB493">
        <v>6.9800000000000001E-2</v>
      </c>
      <c r="AC493">
        <v>134.97999999999999</v>
      </c>
      <c r="AD493" s="1">
        <v>3669.19</v>
      </c>
      <c r="AE493">
        <v>667.68</v>
      </c>
      <c r="AF493" s="1">
        <v>134951.09</v>
      </c>
      <c r="AG493">
        <v>240</v>
      </c>
      <c r="AH493" s="1">
        <v>32735</v>
      </c>
      <c r="AI493" s="1">
        <v>49061</v>
      </c>
      <c r="AJ493">
        <v>43.6</v>
      </c>
      <c r="AK493">
        <v>26.52</v>
      </c>
      <c r="AL493">
        <v>26.24</v>
      </c>
      <c r="AM493">
        <v>5.6</v>
      </c>
      <c r="AN493">
        <v>0</v>
      </c>
      <c r="AO493">
        <v>0.88739999999999997</v>
      </c>
      <c r="AP493" s="1">
        <v>1782.96</v>
      </c>
      <c r="AQ493" s="1">
        <v>2257.8000000000002</v>
      </c>
      <c r="AR493" s="1">
        <v>5941.4</v>
      </c>
      <c r="AS493">
        <v>331.66</v>
      </c>
      <c r="AT493">
        <v>236.71</v>
      </c>
      <c r="AU493" s="1">
        <v>10550.43</v>
      </c>
      <c r="AV493" s="1">
        <v>8216.92</v>
      </c>
      <c r="AW493">
        <v>0.5796</v>
      </c>
      <c r="AX493" s="1">
        <v>3088.47</v>
      </c>
      <c r="AY493">
        <v>0.21779999999999999</v>
      </c>
      <c r="AZ493" s="1">
        <v>1978.56</v>
      </c>
      <c r="BA493">
        <v>0.1396</v>
      </c>
      <c r="BB493">
        <v>893.55</v>
      </c>
      <c r="BC493">
        <v>6.3E-2</v>
      </c>
      <c r="BD493" s="1">
        <v>14177.49</v>
      </c>
      <c r="BE493" s="1">
        <v>7115.61</v>
      </c>
      <c r="BF493">
        <v>2.242</v>
      </c>
      <c r="BG493">
        <v>0.46970000000000001</v>
      </c>
      <c r="BH493">
        <v>0.21199999999999999</v>
      </c>
      <c r="BI493">
        <v>0.27710000000000001</v>
      </c>
      <c r="BJ493">
        <v>3.0200000000000001E-2</v>
      </c>
      <c r="BK493">
        <v>1.0999999999999999E-2</v>
      </c>
    </row>
    <row r="494" spans="1:63" x14ac:dyDescent="0.25">
      <c r="A494" t="s">
        <v>495</v>
      </c>
      <c r="B494">
        <v>48041</v>
      </c>
      <c r="C494">
        <v>65</v>
      </c>
      <c r="D494">
        <v>67.83</v>
      </c>
      <c r="E494" s="1">
        <v>4409.22</v>
      </c>
      <c r="F494" s="1">
        <v>4201.6000000000004</v>
      </c>
      <c r="G494">
        <v>2.93E-2</v>
      </c>
      <c r="H494">
        <v>6.9999999999999999E-4</v>
      </c>
      <c r="I494">
        <v>3.1399999999999997E-2</v>
      </c>
      <c r="J494">
        <v>1.4E-3</v>
      </c>
      <c r="K494">
        <v>3.1600000000000003E-2</v>
      </c>
      <c r="L494">
        <v>0.84930000000000005</v>
      </c>
      <c r="M494">
        <v>5.6099999999999997E-2</v>
      </c>
      <c r="N494">
        <v>0.28089999999999998</v>
      </c>
      <c r="O494">
        <v>1.7000000000000001E-2</v>
      </c>
      <c r="P494">
        <v>0.1358</v>
      </c>
      <c r="Q494" s="1">
        <v>62837.91</v>
      </c>
      <c r="R494">
        <v>0.23830000000000001</v>
      </c>
      <c r="S494">
        <v>0.19919999999999999</v>
      </c>
      <c r="T494">
        <v>0.5625</v>
      </c>
      <c r="U494">
        <v>23.85</v>
      </c>
      <c r="V494" s="1">
        <v>95646.54</v>
      </c>
      <c r="W494">
        <v>181.79</v>
      </c>
      <c r="X494" s="1">
        <v>162822.14000000001</v>
      </c>
      <c r="Y494">
        <v>0.8135</v>
      </c>
      <c r="Z494">
        <v>0.13159999999999999</v>
      </c>
      <c r="AA494">
        <v>5.4899999999999997E-2</v>
      </c>
      <c r="AB494">
        <v>0.1865</v>
      </c>
      <c r="AC494">
        <v>162.82</v>
      </c>
      <c r="AD494" s="1">
        <v>4666.43</v>
      </c>
      <c r="AE494">
        <v>613.16</v>
      </c>
      <c r="AF494" s="1">
        <v>154834.79999999999</v>
      </c>
      <c r="AG494">
        <v>335</v>
      </c>
      <c r="AH494" s="1">
        <v>45918</v>
      </c>
      <c r="AI494" s="1">
        <v>67079</v>
      </c>
      <c r="AJ494">
        <v>33.1</v>
      </c>
      <c r="AK494">
        <v>28.4</v>
      </c>
      <c r="AL494">
        <v>28.4</v>
      </c>
      <c r="AM494">
        <v>4.9000000000000004</v>
      </c>
      <c r="AN494" s="1">
        <v>1414.99</v>
      </c>
      <c r="AO494">
        <v>0.96409999999999996</v>
      </c>
      <c r="AP494" s="1">
        <v>1264.01</v>
      </c>
      <c r="AQ494" s="1">
        <v>1754.6</v>
      </c>
      <c r="AR494" s="1">
        <v>5559.75</v>
      </c>
      <c r="AS494">
        <v>572.91</v>
      </c>
      <c r="AT494">
        <v>349.71</v>
      </c>
      <c r="AU494" s="1">
        <v>9500.99</v>
      </c>
      <c r="AV494" s="1">
        <v>4762.72</v>
      </c>
      <c r="AW494">
        <v>0.41930000000000001</v>
      </c>
      <c r="AX494" s="1">
        <v>5497.2</v>
      </c>
      <c r="AY494">
        <v>0.4839</v>
      </c>
      <c r="AZ494">
        <v>626.16</v>
      </c>
      <c r="BA494">
        <v>5.5100000000000003E-2</v>
      </c>
      <c r="BB494">
        <v>473.34</v>
      </c>
      <c r="BC494">
        <v>4.1700000000000001E-2</v>
      </c>
      <c r="BD494" s="1">
        <v>11359.41</v>
      </c>
      <c r="BE494" s="1">
        <v>3357.57</v>
      </c>
      <c r="BF494">
        <v>0.78410000000000002</v>
      </c>
      <c r="BG494">
        <v>0.58589999999999998</v>
      </c>
      <c r="BH494">
        <v>0.22850000000000001</v>
      </c>
      <c r="BI494">
        <v>0.14080000000000001</v>
      </c>
      <c r="BJ494">
        <v>3.1899999999999998E-2</v>
      </c>
      <c r="BK494">
        <v>1.29E-2</v>
      </c>
    </row>
    <row r="495" spans="1:63" x14ac:dyDescent="0.25">
      <c r="A495" t="s">
        <v>496</v>
      </c>
      <c r="B495">
        <v>47381</v>
      </c>
      <c r="C495">
        <v>68</v>
      </c>
      <c r="D495">
        <v>58.2</v>
      </c>
      <c r="E495" s="1">
        <v>3957.83</v>
      </c>
      <c r="F495" s="1">
        <v>3619.47</v>
      </c>
      <c r="G495">
        <v>5.1000000000000004E-3</v>
      </c>
      <c r="H495">
        <v>5.9999999999999995E-4</v>
      </c>
      <c r="I495">
        <v>5.3E-3</v>
      </c>
      <c r="J495">
        <v>1E-3</v>
      </c>
      <c r="K495">
        <v>2.75E-2</v>
      </c>
      <c r="L495">
        <v>0.93389999999999995</v>
      </c>
      <c r="M495">
        <v>2.6599999999999999E-2</v>
      </c>
      <c r="N495">
        <v>0.42349999999999999</v>
      </c>
      <c r="O495">
        <v>2.5000000000000001E-3</v>
      </c>
      <c r="P495">
        <v>0.1376</v>
      </c>
      <c r="Q495" s="1">
        <v>69076.800000000003</v>
      </c>
      <c r="R495">
        <v>0.25109999999999999</v>
      </c>
      <c r="S495">
        <v>0.16589999999999999</v>
      </c>
      <c r="T495">
        <v>0.58299999999999996</v>
      </c>
      <c r="U495">
        <v>16.600000000000001</v>
      </c>
      <c r="V495" s="1">
        <v>110555.9</v>
      </c>
      <c r="W495">
        <v>226.78</v>
      </c>
      <c r="X495" s="1">
        <v>163501.35999999999</v>
      </c>
      <c r="Y495">
        <v>0.6925</v>
      </c>
      <c r="Z495">
        <v>0.2094</v>
      </c>
      <c r="AA495">
        <v>9.8100000000000007E-2</v>
      </c>
      <c r="AB495">
        <v>0.3075</v>
      </c>
      <c r="AC495">
        <v>163.5</v>
      </c>
      <c r="AD495" s="1">
        <v>4162.5</v>
      </c>
      <c r="AE495">
        <v>367.82</v>
      </c>
      <c r="AF495" s="1">
        <v>152037.97</v>
      </c>
      <c r="AG495">
        <v>324</v>
      </c>
      <c r="AH495" s="1">
        <v>39051</v>
      </c>
      <c r="AI495" s="1">
        <v>59212</v>
      </c>
      <c r="AJ495">
        <v>44.38</v>
      </c>
      <c r="AK495">
        <v>22.49</v>
      </c>
      <c r="AL495">
        <v>26.42</v>
      </c>
      <c r="AM495">
        <v>3.97</v>
      </c>
      <c r="AN495" s="1">
        <v>1139.47</v>
      </c>
      <c r="AO495">
        <v>0.84440000000000004</v>
      </c>
      <c r="AP495" s="1">
        <v>1191.0899999999999</v>
      </c>
      <c r="AQ495" s="1">
        <v>1583.2</v>
      </c>
      <c r="AR495" s="1">
        <v>7158.67</v>
      </c>
      <c r="AS495">
        <v>506.28</v>
      </c>
      <c r="AT495">
        <v>104.02</v>
      </c>
      <c r="AU495" s="1">
        <v>10543.28</v>
      </c>
      <c r="AV495" s="1">
        <v>4585.21</v>
      </c>
      <c r="AW495">
        <v>0.38990000000000002</v>
      </c>
      <c r="AX495" s="1">
        <v>5261.09</v>
      </c>
      <c r="AY495">
        <v>0.44740000000000002</v>
      </c>
      <c r="AZ495">
        <v>905.27</v>
      </c>
      <c r="BA495">
        <v>7.6999999999999999E-2</v>
      </c>
      <c r="BB495" s="1">
        <v>1007.05</v>
      </c>
      <c r="BC495">
        <v>8.5599999999999996E-2</v>
      </c>
      <c r="BD495" s="1">
        <v>11758.61</v>
      </c>
      <c r="BE495" s="1">
        <v>3654.09</v>
      </c>
      <c r="BF495">
        <v>0.91759999999999997</v>
      </c>
      <c r="BG495">
        <v>0.53180000000000005</v>
      </c>
      <c r="BH495">
        <v>0.20580000000000001</v>
      </c>
      <c r="BI495">
        <v>0.22489999999999999</v>
      </c>
      <c r="BJ495">
        <v>2.3199999999999998E-2</v>
      </c>
      <c r="BK495">
        <v>1.4200000000000001E-2</v>
      </c>
    </row>
    <row r="496" spans="1:63" x14ac:dyDescent="0.25">
      <c r="A496" t="s">
        <v>497</v>
      </c>
      <c r="B496">
        <v>45807</v>
      </c>
      <c r="C496">
        <v>89</v>
      </c>
      <c r="D496">
        <v>10.31</v>
      </c>
      <c r="E496">
        <v>917.93</v>
      </c>
      <c r="F496">
        <v>930.02</v>
      </c>
      <c r="G496">
        <v>0</v>
      </c>
      <c r="H496">
        <v>0</v>
      </c>
      <c r="I496">
        <v>9.7000000000000003E-3</v>
      </c>
      <c r="J496">
        <v>2.2000000000000001E-3</v>
      </c>
      <c r="K496">
        <v>1.9400000000000001E-2</v>
      </c>
      <c r="L496">
        <v>0.93789999999999996</v>
      </c>
      <c r="M496">
        <v>3.09E-2</v>
      </c>
      <c r="N496">
        <v>0.34899999999999998</v>
      </c>
      <c r="O496">
        <v>2.0000000000000001E-4</v>
      </c>
      <c r="P496">
        <v>0.14050000000000001</v>
      </c>
      <c r="Q496" s="1">
        <v>59327.74</v>
      </c>
      <c r="R496">
        <v>0.2</v>
      </c>
      <c r="S496">
        <v>0.13850000000000001</v>
      </c>
      <c r="T496">
        <v>0.66149999999999998</v>
      </c>
      <c r="U496">
        <v>17</v>
      </c>
      <c r="V496" s="1">
        <v>45227.65</v>
      </c>
      <c r="W496">
        <v>51.86</v>
      </c>
      <c r="X496" s="1">
        <v>142197.60999999999</v>
      </c>
      <c r="Y496">
        <v>0.89549999999999996</v>
      </c>
      <c r="Z496">
        <v>6.6500000000000004E-2</v>
      </c>
      <c r="AA496">
        <v>3.7900000000000003E-2</v>
      </c>
      <c r="AB496">
        <v>0.1045</v>
      </c>
      <c r="AC496">
        <v>142.19999999999999</v>
      </c>
      <c r="AD496" s="1">
        <v>3275.29</v>
      </c>
      <c r="AE496">
        <v>436.52</v>
      </c>
      <c r="AF496" s="1">
        <v>144371.6</v>
      </c>
      <c r="AG496">
        <v>278</v>
      </c>
      <c r="AH496" s="1">
        <v>35721</v>
      </c>
      <c r="AI496" s="1">
        <v>51910</v>
      </c>
      <c r="AJ496">
        <v>28.87</v>
      </c>
      <c r="AK496">
        <v>22.7</v>
      </c>
      <c r="AL496">
        <v>24.15</v>
      </c>
      <c r="AM496">
        <v>4.5</v>
      </c>
      <c r="AN496" s="1">
        <v>1279.55</v>
      </c>
      <c r="AO496">
        <v>1.423</v>
      </c>
      <c r="AP496" s="1">
        <v>1546.55</v>
      </c>
      <c r="AQ496" s="1">
        <v>2200.3000000000002</v>
      </c>
      <c r="AR496" s="1">
        <v>7038.35</v>
      </c>
      <c r="AS496">
        <v>701.09</v>
      </c>
      <c r="AT496">
        <v>304.02999999999997</v>
      </c>
      <c r="AU496" s="1">
        <v>11790.27</v>
      </c>
      <c r="AV496" s="1">
        <v>6931.3</v>
      </c>
      <c r="AW496">
        <v>0.53739999999999999</v>
      </c>
      <c r="AX496" s="1">
        <v>3917.33</v>
      </c>
      <c r="AY496">
        <v>0.30370000000000003</v>
      </c>
      <c r="AZ496" s="1">
        <v>1346.4</v>
      </c>
      <c r="BA496">
        <v>0.10440000000000001</v>
      </c>
      <c r="BB496">
        <v>703.23</v>
      </c>
      <c r="BC496">
        <v>5.45E-2</v>
      </c>
      <c r="BD496" s="1">
        <v>12898.25</v>
      </c>
      <c r="BE496" s="1">
        <v>5955.48</v>
      </c>
      <c r="BF496">
        <v>2.1444000000000001</v>
      </c>
      <c r="BG496">
        <v>0.5393</v>
      </c>
      <c r="BH496">
        <v>0.1928</v>
      </c>
      <c r="BI496">
        <v>0.21260000000000001</v>
      </c>
      <c r="BJ496">
        <v>4.6399999999999997E-2</v>
      </c>
      <c r="BK496">
        <v>8.8999999999999999E-3</v>
      </c>
    </row>
    <row r="497" spans="1:63" x14ac:dyDescent="0.25">
      <c r="A497" t="s">
        <v>498</v>
      </c>
      <c r="B497">
        <v>50427</v>
      </c>
      <c r="C497">
        <v>38</v>
      </c>
      <c r="D497">
        <v>159.71</v>
      </c>
      <c r="E497" s="1">
        <v>6069.08</v>
      </c>
      <c r="F497" s="1">
        <v>5832.41</v>
      </c>
      <c r="G497">
        <v>0.03</v>
      </c>
      <c r="H497">
        <v>2.0000000000000001E-4</v>
      </c>
      <c r="I497">
        <v>2.1100000000000001E-2</v>
      </c>
      <c r="J497">
        <v>2.0000000000000001E-4</v>
      </c>
      <c r="K497">
        <v>1.5900000000000001E-2</v>
      </c>
      <c r="L497">
        <v>0.91180000000000005</v>
      </c>
      <c r="M497">
        <v>2.0899999999999998E-2</v>
      </c>
      <c r="N497">
        <v>7.1499999999999994E-2</v>
      </c>
      <c r="O497">
        <v>2.3E-3</v>
      </c>
      <c r="P497">
        <v>9.4500000000000001E-2</v>
      </c>
      <c r="Q497" s="1">
        <v>61735.43</v>
      </c>
      <c r="R497">
        <v>0.16220000000000001</v>
      </c>
      <c r="S497">
        <v>0.1862</v>
      </c>
      <c r="T497">
        <v>0.65169999999999995</v>
      </c>
      <c r="U497">
        <v>28.16</v>
      </c>
      <c r="V497" s="1">
        <v>97991.76</v>
      </c>
      <c r="W497">
        <v>209.59</v>
      </c>
      <c r="X497" s="1">
        <v>212517.71</v>
      </c>
      <c r="Y497">
        <v>0.83840000000000003</v>
      </c>
      <c r="Z497">
        <v>6.6299999999999998E-2</v>
      </c>
      <c r="AA497">
        <v>9.5399999999999999E-2</v>
      </c>
      <c r="AB497">
        <v>0.16159999999999999</v>
      </c>
      <c r="AC497">
        <v>212.52</v>
      </c>
      <c r="AD497" s="1">
        <v>6599.19</v>
      </c>
      <c r="AE497">
        <v>751.29</v>
      </c>
      <c r="AF497" s="1">
        <v>196853.99</v>
      </c>
      <c r="AG497">
        <v>482</v>
      </c>
      <c r="AH497" s="1">
        <v>62206</v>
      </c>
      <c r="AI497" s="1">
        <v>107810</v>
      </c>
      <c r="AJ497">
        <v>54.21</v>
      </c>
      <c r="AK497">
        <v>28.5</v>
      </c>
      <c r="AL497">
        <v>30.02</v>
      </c>
      <c r="AM497">
        <v>5.31</v>
      </c>
      <c r="AN497">
        <v>0</v>
      </c>
      <c r="AO497">
        <v>0.41820000000000002</v>
      </c>
      <c r="AP497">
        <v>971.64</v>
      </c>
      <c r="AQ497" s="1">
        <v>1614.83</v>
      </c>
      <c r="AR497" s="1">
        <v>5237.1899999999996</v>
      </c>
      <c r="AS497">
        <v>539.54999999999995</v>
      </c>
      <c r="AT497">
        <v>359.04</v>
      </c>
      <c r="AU497" s="1">
        <v>8722.26</v>
      </c>
      <c r="AV497" s="1">
        <v>3557.31</v>
      </c>
      <c r="AW497">
        <v>0.35439999999999999</v>
      </c>
      <c r="AX497" s="1">
        <v>5519.67</v>
      </c>
      <c r="AY497">
        <v>0.54990000000000006</v>
      </c>
      <c r="AZ497">
        <v>694.43</v>
      </c>
      <c r="BA497">
        <v>6.9199999999999998E-2</v>
      </c>
      <c r="BB497">
        <v>266.83</v>
      </c>
      <c r="BC497">
        <v>2.6599999999999999E-2</v>
      </c>
      <c r="BD497" s="1">
        <v>10038.24</v>
      </c>
      <c r="BE497" s="1">
        <v>2478.89</v>
      </c>
      <c r="BF497">
        <v>0.32540000000000002</v>
      </c>
      <c r="BG497">
        <v>0.58989999999999998</v>
      </c>
      <c r="BH497">
        <v>0.20699999999999999</v>
      </c>
      <c r="BI497">
        <v>0.15340000000000001</v>
      </c>
      <c r="BJ497">
        <v>3.7699999999999997E-2</v>
      </c>
      <c r="BK497">
        <v>1.1900000000000001E-2</v>
      </c>
    </row>
    <row r="498" spans="1:63" x14ac:dyDescent="0.25">
      <c r="A498" t="s">
        <v>499</v>
      </c>
      <c r="B498">
        <v>44818</v>
      </c>
      <c r="C498">
        <v>17</v>
      </c>
      <c r="D498">
        <v>526.03</v>
      </c>
      <c r="E498" s="1">
        <v>8942.59</v>
      </c>
      <c r="F498" s="1">
        <v>7531.44</v>
      </c>
      <c r="G498">
        <v>5.4999999999999997E-3</v>
      </c>
      <c r="H498">
        <v>1.4E-3</v>
      </c>
      <c r="I498">
        <v>0.23880000000000001</v>
      </c>
      <c r="J498">
        <v>1.5E-3</v>
      </c>
      <c r="K498">
        <v>7.7200000000000005E-2</v>
      </c>
      <c r="L498">
        <v>0.53269999999999995</v>
      </c>
      <c r="M498">
        <v>0.14280000000000001</v>
      </c>
      <c r="N498">
        <v>1</v>
      </c>
      <c r="O498">
        <v>3.7999999999999999E-2</v>
      </c>
      <c r="P498">
        <v>0.19270000000000001</v>
      </c>
      <c r="Q498" s="1">
        <v>59691.22</v>
      </c>
      <c r="R498">
        <v>0.40229999999999999</v>
      </c>
      <c r="S498">
        <v>0.14419999999999999</v>
      </c>
      <c r="T498">
        <v>0.45350000000000001</v>
      </c>
      <c r="U498">
        <v>66</v>
      </c>
      <c r="V498" s="1">
        <v>82691.05</v>
      </c>
      <c r="W498">
        <v>133.58000000000001</v>
      </c>
      <c r="X498" s="1">
        <v>69661.600000000006</v>
      </c>
      <c r="Y498">
        <v>0.63500000000000001</v>
      </c>
      <c r="Z498">
        <v>0.27439999999999998</v>
      </c>
      <c r="AA498">
        <v>9.06E-2</v>
      </c>
      <c r="AB498">
        <v>0.36499999999999999</v>
      </c>
      <c r="AC498">
        <v>69.66</v>
      </c>
      <c r="AD498" s="1">
        <v>2907.98</v>
      </c>
      <c r="AE498">
        <v>346.56</v>
      </c>
      <c r="AF498" s="1">
        <v>59499.73</v>
      </c>
      <c r="AG498">
        <v>17</v>
      </c>
      <c r="AH498" s="1">
        <v>25466</v>
      </c>
      <c r="AI498" s="1">
        <v>38184</v>
      </c>
      <c r="AJ498">
        <v>60.56</v>
      </c>
      <c r="AK498">
        <v>37.340000000000003</v>
      </c>
      <c r="AL498">
        <v>45.73</v>
      </c>
      <c r="AM498">
        <v>6.6</v>
      </c>
      <c r="AN498">
        <v>0</v>
      </c>
      <c r="AO498">
        <v>1.0355000000000001</v>
      </c>
      <c r="AP498" s="1">
        <v>1966.95</v>
      </c>
      <c r="AQ498" s="1">
        <v>2022</v>
      </c>
      <c r="AR498" s="1">
        <v>7260.72</v>
      </c>
      <c r="AS498" s="1">
        <v>1053.7</v>
      </c>
      <c r="AT498">
        <v>705.39</v>
      </c>
      <c r="AU498" s="1">
        <v>13008.75</v>
      </c>
      <c r="AV498" s="1">
        <v>10940.15</v>
      </c>
      <c r="AW498">
        <v>0.67130000000000001</v>
      </c>
      <c r="AX498" s="1">
        <v>2902.23</v>
      </c>
      <c r="AY498">
        <v>0.17810000000000001</v>
      </c>
      <c r="AZ498">
        <v>777.31</v>
      </c>
      <c r="BA498">
        <v>4.7699999999999999E-2</v>
      </c>
      <c r="BB498" s="1">
        <v>1677.73</v>
      </c>
      <c r="BC498">
        <v>0.10290000000000001</v>
      </c>
      <c r="BD498" s="1">
        <v>16297.42</v>
      </c>
      <c r="BE498" s="1">
        <v>7397.84</v>
      </c>
      <c r="BF498">
        <v>4.7279999999999998</v>
      </c>
      <c r="BG498">
        <v>0.52039999999999997</v>
      </c>
      <c r="BH498">
        <v>0.2152</v>
      </c>
      <c r="BI498">
        <v>0.22409999999999999</v>
      </c>
      <c r="BJ498">
        <v>3.3700000000000001E-2</v>
      </c>
      <c r="BK498">
        <v>6.6E-3</v>
      </c>
    </row>
    <row r="499" spans="1:63" x14ac:dyDescent="0.25">
      <c r="A499" t="s">
        <v>500</v>
      </c>
      <c r="B499">
        <v>48223</v>
      </c>
      <c r="C499">
        <v>22</v>
      </c>
      <c r="D499">
        <v>183.89</v>
      </c>
      <c r="E499" s="1">
        <v>4045.68</v>
      </c>
      <c r="F499" s="1">
        <v>3509.1</v>
      </c>
      <c r="G499">
        <v>1.9199999999999998E-2</v>
      </c>
      <c r="H499">
        <v>0</v>
      </c>
      <c r="I499">
        <v>0.17829999999999999</v>
      </c>
      <c r="J499">
        <v>2.9999999999999997E-4</v>
      </c>
      <c r="K499">
        <v>9.0499999999999997E-2</v>
      </c>
      <c r="L499">
        <v>0.60619999999999996</v>
      </c>
      <c r="M499">
        <v>0.1055</v>
      </c>
      <c r="N499">
        <v>0.42780000000000001</v>
      </c>
      <c r="O499">
        <v>1.06E-2</v>
      </c>
      <c r="P499">
        <v>0.13109999999999999</v>
      </c>
      <c r="Q499" s="1">
        <v>65658.41</v>
      </c>
      <c r="R499">
        <v>0.17599999999999999</v>
      </c>
      <c r="S499">
        <v>0.16309999999999999</v>
      </c>
      <c r="T499">
        <v>0.66090000000000004</v>
      </c>
      <c r="U499">
        <v>20.6</v>
      </c>
      <c r="V499" s="1">
        <v>97032.39</v>
      </c>
      <c r="W499">
        <v>189.65</v>
      </c>
      <c r="X499" s="1">
        <v>182878.49</v>
      </c>
      <c r="Y499">
        <v>0.70779999999999998</v>
      </c>
      <c r="Z499">
        <v>0.27300000000000002</v>
      </c>
      <c r="AA499">
        <v>1.9199999999999998E-2</v>
      </c>
      <c r="AB499">
        <v>0.29220000000000002</v>
      </c>
      <c r="AC499">
        <v>182.88</v>
      </c>
      <c r="AD499" s="1">
        <v>8008.77</v>
      </c>
      <c r="AE499">
        <v>716.39</v>
      </c>
      <c r="AF499" s="1">
        <v>170627.14</v>
      </c>
      <c r="AG499">
        <v>401</v>
      </c>
      <c r="AH499" s="1">
        <v>37122</v>
      </c>
      <c r="AI499" s="1">
        <v>70739</v>
      </c>
      <c r="AJ499">
        <v>77.95</v>
      </c>
      <c r="AK499">
        <v>41.8</v>
      </c>
      <c r="AL499">
        <v>46.56</v>
      </c>
      <c r="AM499">
        <v>5.5</v>
      </c>
      <c r="AN499">
        <v>0</v>
      </c>
      <c r="AO499">
        <v>0.87170000000000003</v>
      </c>
      <c r="AP499" s="1">
        <v>1136.5899999999999</v>
      </c>
      <c r="AQ499" s="1">
        <v>1945.63</v>
      </c>
      <c r="AR499" s="1">
        <v>6885.05</v>
      </c>
      <c r="AS499">
        <v>709.88</v>
      </c>
      <c r="AT499">
        <v>331.08</v>
      </c>
      <c r="AU499" s="1">
        <v>11008.22</v>
      </c>
      <c r="AV499" s="1">
        <v>3445.2</v>
      </c>
      <c r="AW499">
        <v>0.26769999999999999</v>
      </c>
      <c r="AX499" s="1">
        <v>7912.13</v>
      </c>
      <c r="AY499">
        <v>0.61480000000000001</v>
      </c>
      <c r="AZ499">
        <v>702.98</v>
      </c>
      <c r="BA499">
        <v>5.4600000000000003E-2</v>
      </c>
      <c r="BB499">
        <v>809.46</v>
      </c>
      <c r="BC499">
        <v>6.2899999999999998E-2</v>
      </c>
      <c r="BD499" s="1">
        <v>12869.77</v>
      </c>
      <c r="BE499" s="1">
        <v>1320.37</v>
      </c>
      <c r="BF499">
        <v>0.21779999999999999</v>
      </c>
      <c r="BG499">
        <v>0.57179999999999997</v>
      </c>
      <c r="BH499">
        <v>0.19409999999999999</v>
      </c>
      <c r="BI499">
        <v>0.19900000000000001</v>
      </c>
      <c r="BJ499">
        <v>2.6800000000000001E-2</v>
      </c>
      <c r="BK499">
        <v>8.3000000000000001E-3</v>
      </c>
    </row>
    <row r="500" spans="1:63" x14ac:dyDescent="0.25">
      <c r="A500" t="s">
        <v>501</v>
      </c>
      <c r="B500">
        <v>48371</v>
      </c>
      <c r="C500">
        <v>35</v>
      </c>
      <c r="D500">
        <v>29.83</v>
      </c>
      <c r="E500" s="1">
        <v>1043.8900000000001</v>
      </c>
      <c r="F500">
        <v>942.6</v>
      </c>
      <c r="G500">
        <v>6.4000000000000003E-3</v>
      </c>
      <c r="H500">
        <v>0</v>
      </c>
      <c r="I500">
        <v>1.6999999999999999E-3</v>
      </c>
      <c r="J500">
        <v>0</v>
      </c>
      <c r="K500">
        <v>3.1300000000000001E-2</v>
      </c>
      <c r="L500">
        <v>0.93820000000000003</v>
      </c>
      <c r="M500">
        <v>2.2499999999999999E-2</v>
      </c>
      <c r="N500">
        <v>0.2651</v>
      </c>
      <c r="O500">
        <v>1.1000000000000001E-3</v>
      </c>
      <c r="P500">
        <v>0.11799999999999999</v>
      </c>
      <c r="Q500" s="1">
        <v>60740.2</v>
      </c>
      <c r="R500">
        <v>5.9700000000000003E-2</v>
      </c>
      <c r="S500">
        <v>0.25369999999999998</v>
      </c>
      <c r="T500">
        <v>0.68659999999999999</v>
      </c>
      <c r="U500">
        <v>8</v>
      </c>
      <c r="V500" s="1">
        <v>78825.25</v>
      </c>
      <c r="W500">
        <v>127.38</v>
      </c>
      <c r="X500" s="1">
        <v>193519.76</v>
      </c>
      <c r="Y500">
        <v>0.73780000000000001</v>
      </c>
      <c r="Z500">
        <v>0.13320000000000001</v>
      </c>
      <c r="AA500">
        <v>0.12909999999999999</v>
      </c>
      <c r="AB500">
        <v>0.26219999999999999</v>
      </c>
      <c r="AC500">
        <v>193.52</v>
      </c>
      <c r="AD500" s="1">
        <v>4526.3500000000004</v>
      </c>
      <c r="AE500">
        <v>574.27</v>
      </c>
      <c r="AF500" s="1">
        <v>175775.22</v>
      </c>
      <c r="AG500">
        <v>422</v>
      </c>
      <c r="AH500" s="1">
        <v>32787</v>
      </c>
      <c r="AI500" s="1">
        <v>56940</v>
      </c>
      <c r="AJ500">
        <v>32.6</v>
      </c>
      <c r="AK500">
        <v>22.02</v>
      </c>
      <c r="AL500">
        <v>22.06</v>
      </c>
      <c r="AM500">
        <v>4</v>
      </c>
      <c r="AN500" s="1">
        <v>2103.54</v>
      </c>
      <c r="AO500">
        <v>1.1846000000000001</v>
      </c>
      <c r="AP500" s="1">
        <v>1953.68</v>
      </c>
      <c r="AQ500" s="1">
        <v>2333.61</v>
      </c>
      <c r="AR500" s="1">
        <v>6639.83</v>
      </c>
      <c r="AS500">
        <v>372.97</v>
      </c>
      <c r="AT500">
        <v>395.66</v>
      </c>
      <c r="AU500" s="1">
        <v>11695.79</v>
      </c>
      <c r="AV500" s="1">
        <v>5361.31</v>
      </c>
      <c r="AW500">
        <v>0.4047</v>
      </c>
      <c r="AX500" s="1">
        <v>6535.98</v>
      </c>
      <c r="AY500">
        <v>0.49330000000000002</v>
      </c>
      <c r="AZ500">
        <v>582.86</v>
      </c>
      <c r="BA500">
        <v>4.3999999999999997E-2</v>
      </c>
      <c r="BB500">
        <v>768.98</v>
      </c>
      <c r="BC500">
        <v>5.8000000000000003E-2</v>
      </c>
      <c r="BD500" s="1">
        <v>13249.14</v>
      </c>
      <c r="BE500" s="1">
        <v>3140.35</v>
      </c>
      <c r="BF500">
        <v>0.71919999999999995</v>
      </c>
      <c r="BG500">
        <v>0.53920000000000001</v>
      </c>
      <c r="BH500">
        <v>0.22839999999999999</v>
      </c>
      <c r="BI500">
        <v>0.1767</v>
      </c>
      <c r="BJ500">
        <v>3.0700000000000002E-2</v>
      </c>
      <c r="BK500">
        <v>2.4899999999999999E-2</v>
      </c>
    </row>
    <row r="501" spans="1:63" x14ac:dyDescent="0.25">
      <c r="A501" t="s">
        <v>502</v>
      </c>
      <c r="B501">
        <v>50062</v>
      </c>
      <c r="C501">
        <v>20</v>
      </c>
      <c r="D501">
        <v>113.96</v>
      </c>
      <c r="E501" s="1">
        <v>2279.16</v>
      </c>
      <c r="F501" s="1">
        <v>2153.6999999999998</v>
      </c>
      <c r="G501">
        <v>2.4199999999999999E-2</v>
      </c>
      <c r="H501">
        <v>2.9999999999999997E-4</v>
      </c>
      <c r="I501">
        <v>2.7099999999999999E-2</v>
      </c>
      <c r="J501">
        <v>2.8E-3</v>
      </c>
      <c r="K501">
        <v>3.0700000000000002E-2</v>
      </c>
      <c r="L501">
        <v>0.86809999999999998</v>
      </c>
      <c r="M501">
        <v>4.6800000000000001E-2</v>
      </c>
      <c r="N501">
        <v>0.53490000000000004</v>
      </c>
      <c r="O501">
        <v>1.8100000000000002E-2</v>
      </c>
      <c r="P501">
        <v>0.185</v>
      </c>
      <c r="Q501" s="1">
        <v>69071.679999999993</v>
      </c>
      <c r="R501">
        <v>0.1104</v>
      </c>
      <c r="S501">
        <v>0.12989999999999999</v>
      </c>
      <c r="T501">
        <v>0.75970000000000004</v>
      </c>
      <c r="U501">
        <v>16.329999999999998</v>
      </c>
      <c r="V501" s="1">
        <v>87885.24</v>
      </c>
      <c r="W501">
        <v>135.16999999999999</v>
      </c>
      <c r="X501" s="1">
        <v>169392.79</v>
      </c>
      <c r="Y501">
        <v>0.72570000000000001</v>
      </c>
      <c r="Z501">
        <v>0.2492</v>
      </c>
      <c r="AA501">
        <v>2.5100000000000001E-2</v>
      </c>
      <c r="AB501">
        <v>0.27429999999999999</v>
      </c>
      <c r="AC501">
        <v>169.39</v>
      </c>
      <c r="AD501" s="1">
        <v>5871.46</v>
      </c>
      <c r="AE501">
        <v>822.65</v>
      </c>
      <c r="AF501" s="1">
        <v>164127.62</v>
      </c>
      <c r="AG501">
        <v>384</v>
      </c>
      <c r="AH501" s="1">
        <v>32255</v>
      </c>
      <c r="AI501" s="1">
        <v>47801</v>
      </c>
      <c r="AJ501">
        <v>51.1</v>
      </c>
      <c r="AK501">
        <v>33.51</v>
      </c>
      <c r="AL501">
        <v>36.36</v>
      </c>
      <c r="AM501">
        <v>5.5</v>
      </c>
      <c r="AN501">
        <v>0</v>
      </c>
      <c r="AO501">
        <v>0.99709999999999999</v>
      </c>
      <c r="AP501" s="1">
        <v>1337.31</v>
      </c>
      <c r="AQ501" s="1">
        <v>2218.0500000000002</v>
      </c>
      <c r="AR501" s="1">
        <v>7292.59</v>
      </c>
      <c r="AS501">
        <v>736.32</v>
      </c>
      <c r="AT501">
        <v>817.6</v>
      </c>
      <c r="AU501" s="1">
        <v>12401.87</v>
      </c>
      <c r="AV501" s="1">
        <v>5521.57</v>
      </c>
      <c r="AW501">
        <v>0.40529999999999999</v>
      </c>
      <c r="AX501" s="1">
        <v>5165.43</v>
      </c>
      <c r="AY501">
        <v>0.37919999999999998</v>
      </c>
      <c r="AZ501" s="1">
        <v>2216.4699999999998</v>
      </c>
      <c r="BA501">
        <v>0.16270000000000001</v>
      </c>
      <c r="BB501">
        <v>718.68</v>
      </c>
      <c r="BC501">
        <v>5.28E-2</v>
      </c>
      <c r="BD501" s="1">
        <v>13622.15</v>
      </c>
      <c r="BE501" s="1">
        <v>3894.94</v>
      </c>
      <c r="BF501">
        <v>1.0868</v>
      </c>
      <c r="BG501">
        <v>0.52849999999999997</v>
      </c>
      <c r="BH501">
        <v>0.21029999999999999</v>
      </c>
      <c r="BI501">
        <v>0.2155</v>
      </c>
      <c r="BJ501">
        <v>1.5100000000000001E-2</v>
      </c>
      <c r="BK501">
        <v>3.0599999999999999E-2</v>
      </c>
    </row>
    <row r="502" spans="1:63" x14ac:dyDescent="0.25">
      <c r="A502" t="s">
        <v>503</v>
      </c>
      <c r="B502">
        <v>44719</v>
      </c>
      <c r="C502">
        <v>2</v>
      </c>
      <c r="D502">
        <v>398.59</v>
      </c>
      <c r="E502">
        <v>797.18</v>
      </c>
      <c r="F502">
        <v>904.26</v>
      </c>
      <c r="G502">
        <v>3.3E-3</v>
      </c>
      <c r="H502">
        <v>5.1000000000000004E-3</v>
      </c>
      <c r="I502">
        <v>0.34329999999999999</v>
      </c>
      <c r="J502">
        <v>3.8999999999999998E-3</v>
      </c>
      <c r="K502">
        <v>5.5500000000000001E-2</v>
      </c>
      <c r="L502">
        <v>0.47720000000000001</v>
      </c>
      <c r="M502">
        <v>0.11169999999999999</v>
      </c>
      <c r="N502">
        <v>0.88009999999999999</v>
      </c>
      <c r="O502">
        <v>2.6700000000000002E-2</v>
      </c>
      <c r="P502">
        <v>0.21179999999999999</v>
      </c>
      <c r="Q502" s="1">
        <v>64231.23</v>
      </c>
      <c r="R502">
        <v>0.28170000000000001</v>
      </c>
      <c r="S502">
        <v>0.19719999999999999</v>
      </c>
      <c r="T502">
        <v>0.52110000000000001</v>
      </c>
      <c r="U502">
        <v>9.4600000000000009</v>
      </c>
      <c r="V502" s="1">
        <v>86525.48</v>
      </c>
      <c r="W502">
        <v>81.47</v>
      </c>
      <c r="X502" s="1">
        <v>126272.92</v>
      </c>
      <c r="Y502">
        <v>0.4798</v>
      </c>
      <c r="Z502">
        <v>0.40600000000000003</v>
      </c>
      <c r="AA502">
        <v>0.1142</v>
      </c>
      <c r="AB502">
        <v>0.5202</v>
      </c>
      <c r="AC502">
        <v>126.27</v>
      </c>
      <c r="AD502" s="1">
        <v>8081.39</v>
      </c>
      <c r="AE502">
        <v>586.37</v>
      </c>
      <c r="AF502" s="1">
        <v>95681.94</v>
      </c>
      <c r="AG502">
        <v>88</v>
      </c>
      <c r="AH502" s="1">
        <v>29797</v>
      </c>
      <c r="AI502" s="1">
        <v>42567</v>
      </c>
      <c r="AJ502">
        <v>66.19</v>
      </c>
      <c r="AK502">
        <v>62.29</v>
      </c>
      <c r="AL502">
        <v>65.400000000000006</v>
      </c>
      <c r="AM502">
        <v>3.43</v>
      </c>
      <c r="AN502">
        <v>0</v>
      </c>
      <c r="AO502">
        <v>1.2463</v>
      </c>
      <c r="AP502" s="1">
        <v>2069.13</v>
      </c>
      <c r="AQ502" s="1">
        <v>2130.19</v>
      </c>
      <c r="AR502" s="1">
        <v>7767.63</v>
      </c>
      <c r="AS502">
        <v>917.2</v>
      </c>
      <c r="AT502">
        <v>327.3</v>
      </c>
      <c r="AU502" s="1">
        <v>13211.42</v>
      </c>
      <c r="AV502" s="1">
        <v>8723.34</v>
      </c>
      <c r="AW502">
        <v>0.4662</v>
      </c>
      <c r="AX502" s="1">
        <v>5997.61</v>
      </c>
      <c r="AY502">
        <v>0.32050000000000001</v>
      </c>
      <c r="AZ502" s="1">
        <v>2354.77</v>
      </c>
      <c r="BA502">
        <v>0.1258</v>
      </c>
      <c r="BB502" s="1">
        <v>1636.91</v>
      </c>
      <c r="BC502">
        <v>8.7499999999999994E-2</v>
      </c>
      <c r="BD502" s="1">
        <v>18712.63</v>
      </c>
      <c r="BE502" s="1">
        <v>7287.4</v>
      </c>
      <c r="BF502">
        <v>2.4220000000000002</v>
      </c>
      <c r="BG502">
        <v>0.56569999999999998</v>
      </c>
      <c r="BH502">
        <v>0.19600000000000001</v>
      </c>
      <c r="BI502">
        <v>0.2112</v>
      </c>
      <c r="BJ502">
        <v>1.4999999999999999E-2</v>
      </c>
      <c r="BK502">
        <v>1.21E-2</v>
      </c>
    </row>
    <row r="503" spans="1:63" x14ac:dyDescent="0.25">
      <c r="A503" t="s">
        <v>504</v>
      </c>
      <c r="B503">
        <v>45997</v>
      </c>
      <c r="C503">
        <v>78</v>
      </c>
      <c r="D503">
        <v>20.67</v>
      </c>
      <c r="E503" s="1">
        <v>1612.36</v>
      </c>
      <c r="F503" s="1">
        <v>1667.65</v>
      </c>
      <c r="G503">
        <v>7.0000000000000001E-3</v>
      </c>
      <c r="H503">
        <v>0</v>
      </c>
      <c r="I503">
        <v>1.66E-2</v>
      </c>
      <c r="J503">
        <v>0</v>
      </c>
      <c r="K503">
        <v>2.1299999999999999E-2</v>
      </c>
      <c r="L503">
        <v>0.90339999999999998</v>
      </c>
      <c r="M503">
        <v>5.16E-2</v>
      </c>
      <c r="N503">
        <v>0.26129999999999998</v>
      </c>
      <c r="O503">
        <v>4.4999999999999997E-3</v>
      </c>
      <c r="P503">
        <v>0.121</v>
      </c>
      <c r="Q503" s="1">
        <v>57955.519999999997</v>
      </c>
      <c r="R503">
        <v>0.11020000000000001</v>
      </c>
      <c r="S503">
        <v>0.23730000000000001</v>
      </c>
      <c r="T503">
        <v>0.65249999999999997</v>
      </c>
      <c r="U503">
        <v>10</v>
      </c>
      <c r="V503" s="1">
        <v>88867.7</v>
      </c>
      <c r="W503">
        <v>155.13999999999999</v>
      </c>
      <c r="X503" s="1">
        <v>345426.67</v>
      </c>
      <c r="Y503">
        <v>0.53939999999999999</v>
      </c>
      <c r="Z503">
        <v>0.37340000000000001</v>
      </c>
      <c r="AA503">
        <v>8.72E-2</v>
      </c>
      <c r="AB503">
        <v>0.46060000000000001</v>
      </c>
      <c r="AC503">
        <v>345.43</v>
      </c>
      <c r="AD503" s="1">
        <v>8122.99</v>
      </c>
      <c r="AE503">
        <v>569.72</v>
      </c>
      <c r="AF503" s="1">
        <v>275409.36</v>
      </c>
      <c r="AG503">
        <v>577</v>
      </c>
      <c r="AH503" s="1">
        <v>38676</v>
      </c>
      <c r="AI503" s="1">
        <v>77701</v>
      </c>
      <c r="AJ503">
        <v>36.450000000000003</v>
      </c>
      <c r="AK503">
        <v>21.71</v>
      </c>
      <c r="AL503">
        <v>23.11</v>
      </c>
      <c r="AM503">
        <v>5</v>
      </c>
      <c r="AN503">
        <v>0</v>
      </c>
      <c r="AO503">
        <v>0.50919999999999999</v>
      </c>
      <c r="AP503" s="1">
        <v>1347.54</v>
      </c>
      <c r="AQ503" s="1">
        <v>1496.95</v>
      </c>
      <c r="AR503" s="1">
        <v>6722.21</v>
      </c>
      <c r="AS503">
        <v>595.29</v>
      </c>
      <c r="AT503">
        <v>113.91</v>
      </c>
      <c r="AU503" s="1">
        <v>10275.91</v>
      </c>
      <c r="AV503" s="1">
        <v>2705.97</v>
      </c>
      <c r="AW503">
        <v>0.2177</v>
      </c>
      <c r="AX503" s="1">
        <v>6613.64</v>
      </c>
      <c r="AY503">
        <v>0.53220000000000001</v>
      </c>
      <c r="AZ503" s="1">
        <v>2494.12</v>
      </c>
      <c r="BA503">
        <v>0.20069999999999999</v>
      </c>
      <c r="BB503">
        <v>613.77</v>
      </c>
      <c r="BC503">
        <v>4.9399999999999999E-2</v>
      </c>
      <c r="BD503" s="1">
        <v>12427.5</v>
      </c>
      <c r="BE503" s="1">
        <v>2399.75</v>
      </c>
      <c r="BF503">
        <v>0.30299999999999999</v>
      </c>
      <c r="BG503">
        <v>0.48139999999999999</v>
      </c>
      <c r="BH503">
        <v>0.2051</v>
      </c>
      <c r="BI503">
        <v>0.23960000000000001</v>
      </c>
      <c r="BJ503">
        <v>5.4399999999999997E-2</v>
      </c>
      <c r="BK503">
        <v>1.95E-2</v>
      </c>
    </row>
    <row r="504" spans="1:63" x14ac:dyDescent="0.25">
      <c r="A504" t="s">
        <v>505</v>
      </c>
      <c r="B504">
        <v>48587</v>
      </c>
      <c r="C504">
        <v>50</v>
      </c>
      <c r="D504">
        <v>18.7</v>
      </c>
      <c r="E504">
        <v>935.22</v>
      </c>
      <c r="F504">
        <v>975.02</v>
      </c>
      <c r="G504">
        <v>6.8999999999999999E-3</v>
      </c>
      <c r="H504">
        <v>7.3000000000000001E-3</v>
      </c>
      <c r="I504">
        <v>0</v>
      </c>
      <c r="J504">
        <v>0</v>
      </c>
      <c r="K504">
        <v>2.0299999999999999E-2</v>
      </c>
      <c r="L504">
        <v>0.96440000000000003</v>
      </c>
      <c r="M504">
        <v>1E-3</v>
      </c>
      <c r="N504">
        <v>9.4700000000000006E-2</v>
      </c>
      <c r="O504">
        <v>6.6E-3</v>
      </c>
      <c r="P504">
        <v>0.1017</v>
      </c>
      <c r="Q504" s="1">
        <v>60410.54</v>
      </c>
      <c r="R504">
        <v>0.08</v>
      </c>
      <c r="S504">
        <v>0.22670000000000001</v>
      </c>
      <c r="T504">
        <v>0.69330000000000003</v>
      </c>
      <c r="U504">
        <v>5</v>
      </c>
      <c r="V504" s="1">
        <v>85488.2</v>
      </c>
      <c r="W504">
        <v>187.04</v>
      </c>
      <c r="X504" s="1">
        <v>155137.10999999999</v>
      </c>
      <c r="Y504">
        <v>0.8931</v>
      </c>
      <c r="Z504">
        <v>8.4400000000000003E-2</v>
      </c>
      <c r="AA504">
        <v>2.24E-2</v>
      </c>
      <c r="AB504">
        <v>0.1069</v>
      </c>
      <c r="AC504">
        <v>155.13999999999999</v>
      </c>
      <c r="AD504" s="1">
        <v>4214.71</v>
      </c>
      <c r="AE504">
        <v>513.57000000000005</v>
      </c>
      <c r="AF504" s="1">
        <v>149237.19</v>
      </c>
      <c r="AG504">
        <v>306</v>
      </c>
      <c r="AH504" s="1">
        <v>41334</v>
      </c>
      <c r="AI504" s="1">
        <v>69971</v>
      </c>
      <c r="AJ504">
        <v>30.99</v>
      </c>
      <c r="AK504">
        <v>26.99</v>
      </c>
      <c r="AL504">
        <v>28.02</v>
      </c>
      <c r="AM504">
        <v>5</v>
      </c>
      <c r="AN504">
        <v>0</v>
      </c>
      <c r="AO504">
        <v>0.80349999999999999</v>
      </c>
      <c r="AP504" s="1">
        <v>1096.83</v>
      </c>
      <c r="AQ504" s="1">
        <v>1351.33</v>
      </c>
      <c r="AR504" s="1">
        <v>6787.3</v>
      </c>
      <c r="AS504">
        <v>229.35</v>
      </c>
      <c r="AT504">
        <v>172.57</v>
      </c>
      <c r="AU504" s="1">
        <v>9637.39</v>
      </c>
      <c r="AV504" s="1">
        <v>6091.3</v>
      </c>
      <c r="AW504">
        <v>0.55059999999999998</v>
      </c>
      <c r="AX504" s="1">
        <v>3605.04</v>
      </c>
      <c r="AY504">
        <v>0.32579999999999998</v>
      </c>
      <c r="AZ504" s="1">
        <v>1050.3</v>
      </c>
      <c r="BA504">
        <v>9.4899999999999998E-2</v>
      </c>
      <c r="BB504">
        <v>317.11</v>
      </c>
      <c r="BC504">
        <v>2.87E-2</v>
      </c>
      <c r="BD504" s="1">
        <v>11063.74</v>
      </c>
      <c r="BE504" s="1">
        <v>5344.65</v>
      </c>
      <c r="BF504">
        <v>1.639</v>
      </c>
      <c r="BG504">
        <v>0.59609999999999996</v>
      </c>
      <c r="BH504">
        <v>0.25140000000000001</v>
      </c>
      <c r="BI504">
        <v>6.93E-2</v>
      </c>
      <c r="BJ504">
        <v>2.93E-2</v>
      </c>
      <c r="BK504">
        <v>5.3900000000000003E-2</v>
      </c>
    </row>
    <row r="505" spans="1:63" x14ac:dyDescent="0.25">
      <c r="A505" t="s">
        <v>506</v>
      </c>
      <c r="B505">
        <v>44727</v>
      </c>
      <c r="C505">
        <v>81</v>
      </c>
      <c r="D505">
        <v>25.13</v>
      </c>
      <c r="E505" s="1">
        <v>2035.53</v>
      </c>
      <c r="F505" s="1">
        <v>2005</v>
      </c>
      <c r="G505">
        <v>2.5000000000000001E-3</v>
      </c>
      <c r="H505">
        <v>2.5000000000000001E-3</v>
      </c>
      <c r="I505">
        <v>7.4999999999999997E-3</v>
      </c>
      <c r="J505">
        <v>1.6000000000000001E-3</v>
      </c>
      <c r="K505">
        <v>0.02</v>
      </c>
      <c r="L505">
        <v>0.92579999999999996</v>
      </c>
      <c r="M505">
        <v>4.0099999999999997E-2</v>
      </c>
      <c r="N505">
        <v>0.50490000000000002</v>
      </c>
      <c r="O505">
        <v>2.5000000000000001E-3</v>
      </c>
      <c r="P505">
        <v>0.14449999999999999</v>
      </c>
      <c r="Q505" s="1">
        <v>60013.75</v>
      </c>
      <c r="R505">
        <v>0.14380000000000001</v>
      </c>
      <c r="S505">
        <v>0.2</v>
      </c>
      <c r="T505">
        <v>0.65629999999999999</v>
      </c>
      <c r="U505">
        <v>16.5</v>
      </c>
      <c r="V505" s="1">
        <v>69716.3</v>
      </c>
      <c r="W505">
        <v>123.12</v>
      </c>
      <c r="X505" s="1">
        <v>139112.92000000001</v>
      </c>
      <c r="Y505">
        <v>0.81899999999999995</v>
      </c>
      <c r="Z505">
        <v>0.14749999999999999</v>
      </c>
      <c r="AA505">
        <v>3.3500000000000002E-2</v>
      </c>
      <c r="AB505">
        <v>0.18099999999999999</v>
      </c>
      <c r="AC505">
        <v>139.11000000000001</v>
      </c>
      <c r="AD505" s="1">
        <v>3896.25</v>
      </c>
      <c r="AE505">
        <v>560.75</v>
      </c>
      <c r="AF505" s="1">
        <v>133881.75</v>
      </c>
      <c r="AG505">
        <v>232</v>
      </c>
      <c r="AH505" s="1">
        <v>36704</v>
      </c>
      <c r="AI505" s="1">
        <v>51327</v>
      </c>
      <c r="AJ505">
        <v>47.77</v>
      </c>
      <c r="AK505">
        <v>25.96</v>
      </c>
      <c r="AL505">
        <v>34.9</v>
      </c>
      <c r="AM505">
        <v>4.0999999999999996</v>
      </c>
      <c r="AN505">
        <v>134.38</v>
      </c>
      <c r="AO505">
        <v>0.73299999999999998</v>
      </c>
      <c r="AP505" s="1">
        <v>1053.78</v>
      </c>
      <c r="AQ505" s="1">
        <v>2006.11</v>
      </c>
      <c r="AR505" s="1">
        <v>6602.81</v>
      </c>
      <c r="AS505">
        <v>760.29</v>
      </c>
      <c r="AT505">
        <v>256.19</v>
      </c>
      <c r="AU505" s="1">
        <v>10679.15</v>
      </c>
      <c r="AV505" s="1">
        <v>6119.79</v>
      </c>
      <c r="AW505">
        <v>0.52510000000000001</v>
      </c>
      <c r="AX505" s="1">
        <v>3714.39</v>
      </c>
      <c r="AY505">
        <v>0.31869999999999998</v>
      </c>
      <c r="AZ505" s="1">
        <v>1117.95</v>
      </c>
      <c r="BA505">
        <v>9.5899999999999999E-2</v>
      </c>
      <c r="BB505">
        <v>702.44</v>
      </c>
      <c r="BC505">
        <v>6.0299999999999999E-2</v>
      </c>
      <c r="BD505" s="1">
        <v>11654.56</v>
      </c>
      <c r="BE505" s="1">
        <v>5262.28</v>
      </c>
      <c r="BF505">
        <v>1.5973999999999999</v>
      </c>
      <c r="BG505">
        <v>0.54959999999999998</v>
      </c>
      <c r="BH505">
        <v>0.23880000000000001</v>
      </c>
      <c r="BI505">
        <v>0.1636</v>
      </c>
      <c r="BJ505">
        <v>2.8799999999999999E-2</v>
      </c>
      <c r="BK505">
        <v>1.9300000000000001E-2</v>
      </c>
    </row>
    <row r="506" spans="1:63" x14ac:dyDescent="0.25">
      <c r="A506" t="s">
        <v>507</v>
      </c>
      <c r="B506">
        <v>44826</v>
      </c>
      <c r="C506">
        <v>7</v>
      </c>
      <c r="D506">
        <v>269.82</v>
      </c>
      <c r="E506" s="1">
        <v>1888.74</v>
      </c>
      <c r="F506" s="1">
        <v>2543.56</v>
      </c>
      <c r="G506">
        <v>5.8999999999999999E-3</v>
      </c>
      <c r="H506">
        <v>1.1999999999999999E-3</v>
      </c>
      <c r="I506">
        <v>0.24909999999999999</v>
      </c>
      <c r="J506">
        <v>1.1000000000000001E-3</v>
      </c>
      <c r="K506">
        <v>2.86E-2</v>
      </c>
      <c r="L506">
        <v>0.60260000000000002</v>
      </c>
      <c r="M506">
        <v>0.1115</v>
      </c>
      <c r="N506">
        <v>0.99819999999999998</v>
      </c>
      <c r="O506">
        <v>1.1999999999999999E-3</v>
      </c>
      <c r="P506">
        <v>0.1479</v>
      </c>
      <c r="Q506" s="1">
        <v>50719.86</v>
      </c>
      <c r="R506">
        <v>0.2452</v>
      </c>
      <c r="S506">
        <v>0.2387</v>
      </c>
      <c r="T506">
        <v>0.5161</v>
      </c>
      <c r="U506">
        <v>15</v>
      </c>
      <c r="V506" s="1">
        <v>70631.47</v>
      </c>
      <c r="W506">
        <v>124.02</v>
      </c>
      <c r="X506" s="1">
        <v>92166.99</v>
      </c>
      <c r="Y506">
        <v>0.60609999999999997</v>
      </c>
      <c r="Z506">
        <v>0.27739999999999998</v>
      </c>
      <c r="AA506">
        <v>0.11650000000000001</v>
      </c>
      <c r="AB506">
        <v>0.39389999999999997</v>
      </c>
      <c r="AC506">
        <v>92.17</v>
      </c>
      <c r="AD506" s="1">
        <v>2239.33</v>
      </c>
      <c r="AE506">
        <v>249.25</v>
      </c>
      <c r="AF506" s="1">
        <v>63802.76</v>
      </c>
      <c r="AG506">
        <v>25</v>
      </c>
      <c r="AH506" s="1">
        <v>24955</v>
      </c>
      <c r="AI506" s="1">
        <v>42582</v>
      </c>
      <c r="AJ506">
        <v>30.82</v>
      </c>
      <c r="AK506">
        <v>23.61</v>
      </c>
      <c r="AL506">
        <v>23.05</v>
      </c>
      <c r="AM506">
        <v>4.95</v>
      </c>
      <c r="AN506">
        <v>0</v>
      </c>
      <c r="AO506">
        <v>0.62749999999999995</v>
      </c>
      <c r="AP506" s="1">
        <v>1160.73</v>
      </c>
      <c r="AQ506" s="1">
        <v>2273.9499999999998</v>
      </c>
      <c r="AR506" s="1">
        <v>5759.54</v>
      </c>
      <c r="AS506">
        <v>325.60000000000002</v>
      </c>
      <c r="AT506">
        <v>167.87</v>
      </c>
      <c r="AU506" s="1">
        <v>9687.68</v>
      </c>
      <c r="AV506" s="1">
        <v>6495.28</v>
      </c>
      <c r="AW506">
        <v>0.55620000000000003</v>
      </c>
      <c r="AX506" s="1">
        <v>1370.32</v>
      </c>
      <c r="AY506">
        <v>0.1173</v>
      </c>
      <c r="AZ506" s="1">
        <v>2163.36</v>
      </c>
      <c r="BA506">
        <v>0.1852</v>
      </c>
      <c r="BB506" s="1">
        <v>1649.71</v>
      </c>
      <c r="BC506">
        <v>0.14130000000000001</v>
      </c>
      <c r="BD506" s="1">
        <v>11678.67</v>
      </c>
      <c r="BE506" s="1">
        <v>9715.58</v>
      </c>
      <c r="BF506">
        <v>4.5804</v>
      </c>
      <c r="BG506">
        <v>0.49490000000000001</v>
      </c>
      <c r="BH506">
        <v>0.2</v>
      </c>
      <c r="BI506">
        <v>0.23699999999999999</v>
      </c>
      <c r="BJ506">
        <v>5.6399999999999999E-2</v>
      </c>
      <c r="BK506">
        <v>1.17E-2</v>
      </c>
    </row>
    <row r="507" spans="1:63" x14ac:dyDescent="0.25">
      <c r="A507" t="s">
        <v>508</v>
      </c>
      <c r="B507">
        <v>44834</v>
      </c>
      <c r="C507">
        <v>21</v>
      </c>
      <c r="D507">
        <v>239.96</v>
      </c>
      <c r="E507" s="1">
        <v>5039.21</v>
      </c>
      <c r="F507" s="1">
        <v>5181.47</v>
      </c>
      <c r="G507">
        <v>2.6800000000000001E-2</v>
      </c>
      <c r="H507">
        <v>4.0000000000000002E-4</v>
      </c>
      <c r="I507">
        <v>4.7199999999999999E-2</v>
      </c>
      <c r="J507">
        <v>8.0000000000000004E-4</v>
      </c>
      <c r="K507">
        <v>1.8800000000000001E-2</v>
      </c>
      <c r="L507">
        <v>0.85829999999999995</v>
      </c>
      <c r="M507">
        <v>4.7800000000000002E-2</v>
      </c>
      <c r="N507">
        <v>0.2205</v>
      </c>
      <c r="O507">
        <v>1.7600000000000001E-2</v>
      </c>
      <c r="P507">
        <v>0.1333</v>
      </c>
      <c r="Q507" s="1">
        <v>71121.279999999999</v>
      </c>
      <c r="R507">
        <v>9.6299999999999997E-2</v>
      </c>
      <c r="S507">
        <v>0.20599999999999999</v>
      </c>
      <c r="T507">
        <v>0.69769999999999999</v>
      </c>
      <c r="U507">
        <v>28</v>
      </c>
      <c r="V507" s="1">
        <v>84180.07</v>
      </c>
      <c r="W507">
        <v>179.97</v>
      </c>
      <c r="X507" s="1">
        <v>196948.31</v>
      </c>
      <c r="Y507">
        <v>0.78090000000000004</v>
      </c>
      <c r="Z507">
        <v>0.20480000000000001</v>
      </c>
      <c r="AA507">
        <v>1.43E-2</v>
      </c>
      <c r="AB507">
        <v>0.21909999999999999</v>
      </c>
      <c r="AC507">
        <v>196.95</v>
      </c>
      <c r="AD507" s="1">
        <v>7854.12</v>
      </c>
      <c r="AE507">
        <v>921.68</v>
      </c>
      <c r="AF507" s="1">
        <v>188537.16</v>
      </c>
      <c r="AG507">
        <v>459</v>
      </c>
      <c r="AH507" s="1">
        <v>42984</v>
      </c>
      <c r="AI507" s="1">
        <v>68077</v>
      </c>
      <c r="AJ507">
        <v>51.22</v>
      </c>
      <c r="AK507">
        <v>39.15</v>
      </c>
      <c r="AL507">
        <v>41.87</v>
      </c>
      <c r="AM507">
        <v>4.74</v>
      </c>
      <c r="AN507">
        <v>0</v>
      </c>
      <c r="AO507">
        <v>0.78600000000000003</v>
      </c>
      <c r="AP507" s="1">
        <v>1448.66</v>
      </c>
      <c r="AQ507" s="1">
        <v>1809.71</v>
      </c>
      <c r="AR507" s="1">
        <v>7059.59</v>
      </c>
      <c r="AS507">
        <v>800.77</v>
      </c>
      <c r="AT507">
        <v>248.53</v>
      </c>
      <c r="AU507" s="1">
        <v>11367.26</v>
      </c>
      <c r="AV507" s="1">
        <v>3705.55</v>
      </c>
      <c r="AW507">
        <v>0.30819999999999997</v>
      </c>
      <c r="AX507" s="1">
        <v>6692.25</v>
      </c>
      <c r="AY507">
        <v>0.55649999999999999</v>
      </c>
      <c r="AZ507" s="1">
        <v>1205.19</v>
      </c>
      <c r="BA507">
        <v>0.1002</v>
      </c>
      <c r="BB507">
        <v>422.03</v>
      </c>
      <c r="BC507">
        <v>3.5099999999999999E-2</v>
      </c>
      <c r="BD507" s="1">
        <v>12025.02</v>
      </c>
      <c r="BE507" s="1">
        <v>2783.75</v>
      </c>
      <c r="BF507">
        <v>0.43709999999999999</v>
      </c>
      <c r="BG507">
        <v>0.60140000000000005</v>
      </c>
      <c r="BH507">
        <v>0.21410000000000001</v>
      </c>
      <c r="BI507">
        <v>0.1326</v>
      </c>
      <c r="BJ507">
        <v>3.7900000000000003E-2</v>
      </c>
      <c r="BK507">
        <v>1.41E-2</v>
      </c>
    </row>
    <row r="508" spans="1:63" x14ac:dyDescent="0.25">
      <c r="A508" t="s">
        <v>509</v>
      </c>
      <c r="B508">
        <v>50294</v>
      </c>
      <c r="C508">
        <v>22</v>
      </c>
      <c r="D508">
        <v>27.28</v>
      </c>
      <c r="E508">
        <v>600.17999999999995</v>
      </c>
      <c r="F508">
        <v>531.42999999999995</v>
      </c>
      <c r="G508">
        <v>3.8E-3</v>
      </c>
      <c r="H508">
        <v>0</v>
      </c>
      <c r="I508">
        <v>1.4E-3</v>
      </c>
      <c r="J508">
        <v>0</v>
      </c>
      <c r="K508">
        <v>4.3099999999999999E-2</v>
      </c>
      <c r="L508">
        <v>0.92620000000000002</v>
      </c>
      <c r="M508">
        <v>2.5499999999999998E-2</v>
      </c>
      <c r="N508">
        <v>0.26069999999999999</v>
      </c>
      <c r="O508">
        <v>1.4500000000000001E-2</v>
      </c>
      <c r="P508">
        <v>0.1371</v>
      </c>
      <c r="Q508" s="1">
        <v>50226.98</v>
      </c>
      <c r="R508">
        <v>0.21429999999999999</v>
      </c>
      <c r="S508">
        <v>0.21429999999999999</v>
      </c>
      <c r="T508">
        <v>0.57140000000000002</v>
      </c>
      <c r="U508">
        <v>4</v>
      </c>
      <c r="V508" s="1">
        <v>81462.75</v>
      </c>
      <c r="W508">
        <v>144.36000000000001</v>
      </c>
      <c r="X508" s="1">
        <v>180165.37</v>
      </c>
      <c r="Y508">
        <v>0.80210000000000004</v>
      </c>
      <c r="Z508">
        <v>0.1469</v>
      </c>
      <c r="AA508">
        <v>5.0999999999999997E-2</v>
      </c>
      <c r="AB508">
        <v>0.19789999999999999</v>
      </c>
      <c r="AC508">
        <v>180.17</v>
      </c>
      <c r="AD508" s="1">
        <v>5371.43</v>
      </c>
      <c r="AE508">
        <v>654.38</v>
      </c>
      <c r="AF508" s="1">
        <v>169486.44</v>
      </c>
      <c r="AG508">
        <v>397</v>
      </c>
      <c r="AH508" s="1">
        <v>35004</v>
      </c>
      <c r="AI508" s="1">
        <v>63717</v>
      </c>
      <c r="AJ508">
        <v>57.6</v>
      </c>
      <c r="AK508">
        <v>27.86</v>
      </c>
      <c r="AL508">
        <v>30.84</v>
      </c>
      <c r="AM508">
        <v>4.5999999999999996</v>
      </c>
      <c r="AN508">
        <v>0</v>
      </c>
      <c r="AO508">
        <v>0.7379</v>
      </c>
      <c r="AP508" s="1">
        <v>1996.3</v>
      </c>
      <c r="AQ508" s="1">
        <v>2001.51</v>
      </c>
      <c r="AR508" s="1">
        <v>6482.65</v>
      </c>
      <c r="AS508">
        <v>420.61</v>
      </c>
      <c r="AT508">
        <v>303.23</v>
      </c>
      <c r="AU508" s="1">
        <v>11204.23</v>
      </c>
      <c r="AV508" s="1">
        <v>6155.68</v>
      </c>
      <c r="AW508">
        <v>0.45610000000000001</v>
      </c>
      <c r="AX508" s="1">
        <v>5054.9399999999996</v>
      </c>
      <c r="AY508">
        <v>0.3745</v>
      </c>
      <c r="AZ508" s="1">
        <v>1525.33</v>
      </c>
      <c r="BA508">
        <v>0.113</v>
      </c>
      <c r="BB508">
        <v>761.47</v>
      </c>
      <c r="BC508">
        <v>5.6399999999999999E-2</v>
      </c>
      <c r="BD508" s="1">
        <v>13497.41</v>
      </c>
      <c r="BE508" s="1">
        <v>4548.63</v>
      </c>
      <c r="BF508">
        <v>1.0268999999999999</v>
      </c>
      <c r="BG508">
        <v>0.48899999999999999</v>
      </c>
      <c r="BH508">
        <v>0.20230000000000001</v>
      </c>
      <c r="BI508">
        <v>0.26350000000000001</v>
      </c>
      <c r="BJ508">
        <v>3.6299999999999999E-2</v>
      </c>
      <c r="BK508">
        <v>8.8999999999999999E-3</v>
      </c>
    </row>
    <row r="509" spans="1:63" x14ac:dyDescent="0.25">
      <c r="A509" t="s">
        <v>510</v>
      </c>
      <c r="B509">
        <v>49239</v>
      </c>
      <c r="C509">
        <v>24</v>
      </c>
      <c r="D509">
        <v>92.89</v>
      </c>
      <c r="E509" s="1">
        <v>2229.25</v>
      </c>
      <c r="F509" s="1">
        <v>2149.48</v>
      </c>
      <c r="G509">
        <v>2.12E-2</v>
      </c>
      <c r="H509">
        <v>4.1999999999999997E-3</v>
      </c>
      <c r="I509">
        <v>0.14860000000000001</v>
      </c>
      <c r="J509">
        <v>1.4E-3</v>
      </c>
      <c r="K509">
        <v>2.9100000000000001E-2</v>
      </c>
      <c r="L509">
        <v>0.74670000000000003</v>
      </c>
      <c r="M509">
        <v>4.8800000000000003E-2</v>
      </c>
      <c r="N509">
        <v>0.37440000000000001</v>
      </c>
      <c r="O509">
        <v>1.9599999999999999E-2</v>
      </c>
      <c r="P509">
        <v>0.14360000000000001</v>
      </c>
      <c r="Q509" s="1">
        <v>62626.41</v>
      </c>
      <c r="R509">
        <v>0.29199999999999998</v>
      </c>
      <c r="S509">
        <v>0.2409</v>
      </c>
      <c r="T509">
        <v>0.4672</v>
      </c>
      <c r="U509">
        <v>13</v>
      </c>
      <c r="V509" s="1">
        <v>21608.080000000002</v>
      </c>
      <c r="W509">
        <v>166.19</v>
      </c>
      <c r="X509" s="1">
        <v>220773.39</v>
      </c>
      <c r="Y509">
        <v>0.59140000000000004</v>
      </c>
      <c r="Z509">
        <v>0.38769999999999999</v>
      </c>
      <c r="AA509">
        <v>2.0899999999999998E-2</v>
      </c>
      <c r="AB509">
        <v>0.40860000000000002</v>
      </c>
      <c r="AC509">
        <v>220.77</v>
      </c>
      <c r="AD509" s="1">
        <v>7675.68</v>
      </c>
      <c r="AE509">
        <v>628.34</v>
      </c>
      <c r="AF509" s="1">
        <v>204706.98</v>
      </c>
      <c r="AG509">
        <v>494</v>
      </c>
      <c r="AH509" s="1">
        <v>38285</v>
      </c>
      <c r="AI509" s="1">
        <v>56431</v>
      </c>
      <c r="AJ509">
        <v>63.15</v>
      </c>
      <c r="AK509">
        <v>32.049999999999997</v>
      </c>
      <c r="AL509">
        <v>37.380000000000003</v>
      </c>
      <c r="AM509">
        <v>4.5999999999999996</v>
      </c>
      <c r="AN509">
        <v>0</v>
      </c>
      <c r="AO509">
        <v>0.7571</v>
      </c>
      <c r="AP509" s="1">
        <v>1761.05</v>
      </c>
      <c r="AQ509" s="1">
        <v>2056.6799999999998</v>
      </c>
      <c r="AR509" s="1">
        <v>6886.92</v>
      </c>
      <c r="AS509">
        <v>629.86</v>
      </c>
      <c r="AT509">
        <v>332.64</v>
      </c>
      <c r="AU509" s="1">
        <v>11667.15</v>
      </c>
      <c r="AV509" s="1">
        <v>3643.58</v>
      </c>
      <c r="AW509">
        <v>0.30109999999999998</v>
      </c>
      <c r="AX509" s="1">
        <v>6424.16</v>
      </c>
      <c r="AY509">
        <v>0.53080000000000005</v>
      </c>
      <c r="AZ509" s="1">
        <v>1465.32</v>
      </c>
      <c r="BA509">
        <v>0.1211</v>
      </c>
      <c r="BB509">
        <v>568.79</v>
      </c>
      <c r="BC509">
        <v>4.7E-2</v>
      </c>
      <c r="BD509" s="1">
        <v>12101.84</v>
      </c>
      <c r="BE509" s="1">
        <v>2353.41</v>
      </c>
      <c r="BF509">
        <v>0.4778</v>
      </c>
      <c r="BG509">
        <v>0.57089999999999996</v>
      </c>
      <c r="BH509">
        <v>0.2351</v>
      </c>
      <c r="BI509">
        <v>0.1545</v>
      </c>
      <c r="BJ509">
        <v>2.18E-2</v>
      </c>
      <c r="BK509">
        <v>1.77E-2</v>
      </c>
    </row>
    <row r="510" spans="1:63" x14ac:dyDescent="0.25">
      <c r="A510" t="s">
        <v>511</v>
      </c>
      <c r="B510">
        <v>44842</v>
      </c>
      <c r="C510">
        <v>25</v>
      </c>
      <c r="D510">
        <v>219.95</v>
      </c>
      <c r="E510" s="1">
        <v>5498.85</v>
      </c>
      <c r="F510" s="1">
        <v>5349.94</v>
      </c>
      <c r="G510">
        <v>6.7199999999999996E-2</v>
      </c>
      <c r="H510">
        <v>6.9999999999999999E-4</v>
      </c>
      <c r="I510">
        <v>2.8000000000000001E-2</v>
      </c>
      <c r="J510">
        <v>1.5E-3</v>
      </c>
      <c r="K510">
        <v>5.2900000000000003E-2</v>
      </c>
      <c r="L510">
        <v>0.81159999999999999</v>
      </c>
      <c r="M510">
        <v>3.7999999999999999E-2</v>
      </c>
      <c r="N510">
        <v>0.1918</v>
      </c>
      <c r="O510">
        <v>2.8400000000000002E-2</v>
      </c>
      <c r="P510">
        <v>0.10920000000000001</v>
      </c>
      <c r="Q510" s="1">
        <v>76234.570000000007</v>
      </c>
      <c r="R510">
        <v>0.13389999999999999</v>
      </c>
      <c r="S510">
        <v>0.22320000000000001</v>
      </c>
      <c r="T510">
        <v>0.64290000000000003</v>
      </c>
      <c r="U510">
        <v>23.33</v>
      </c>
      <c r="V510" s="1">
        <v>99555.43</v>
      </c>
      <c r="W510">
        <v>231.67</v>
      </c>
      <c r="X510" s="1">
        <v>295649.90999999997</v>
      </c>
      <c r="Y510">
        <v>0.75629999999999997</v>
      </c>
      <c r="Z510">
        <v>0.2185</v>
      </c>
      <c r="AA510">
        <v>2.52E-2</v>
      </c>
      <c r="AB510">
        <v>0.2437</v>
      </c>
      <c r="AC510">
        <v>295.64999999999998</v>
      </c>
      <c r="AD510" s="1">
        <v>11357.82</v>
      </c>
      <c r="AE510" s="1">
        <v>1231.19</v>
      </c>
      <c r="AF510" s="1">
        <v>283135.42</v>
      </c>
      <c r="AG510">
        <v>581</v>
      </c>
      <c r="AH510" s="1">
        <v>46192</v>
      </c>
      <c r="AI510" s="1">
        <v>81288</v>
      </c>
      <c r="AJ510">
        <v>80.180000000000007</v>
      </c>
      <c r="AK510">
        <v>36.39</v>
      </c>
      <c r="AL510">
        <v>40.61</v>
      </c>
      <c r="AM510">
        <v>5.6</v>
      </c>
      <c r="AN510">
        <v>0</v>
      </c>
      <c r="AO510">
        <v>0.75229999999999997</v>
      </c>
      <c r="AP510" s="1">
        <v>1830.18</v>
      </c>
      <c r="AQ510" s="1">
        <v>2649.48</v>
      </c>
      <c r="AR510" s="1">
        <v>7494.5</v>
      </c>
      <c r="AS510">
        <v>977.31</v>
      </c>
      <c r="AT510">
        <v>393.76</v>
      </c>
      <c r="AU510" s="1">
        <v>13345.23</v>
      </c>
      <c r="AV510" s="1">
        <v>3089.06</v>
      </c>
      <c r="AW510">
        <v>0.21379999999999999</v>
      </c>
      <c r="AX510" s="1">
        <v>9292.89</v>
      </c>
      <c r="AY510">
        <v>0.64300000000000002</v>
      </c>
      <c r="AZ510" s="1">
        <v>1480.74</v>
      </c>
      <c r="BA510">
        <v>0.10249999999999999</v>
      </c>
      <c r="BB510">
        <v>588.61</v>
      </c>
      <c r="BC510">
        <v>4.07E-2</v>
      </c>
      <c r="BD510" s="1">
        <v>14451.3</v>
      </c>
      <c r="BE510" s="1">
        <v>1464.42</v>
      </c>
      <c r="BF510">
        <v>0.1633</v>
      </c>
      <c r="BG510">
        <v>0.60240000000000005</v>
      </c>
      <c r="BH510">
        <v>0.24279999999999999</v>
      </c>
      <c r="BI510">
        <v>0.11609999999999999</v>
      </c>
      <c r="BJ510">
        <v>2.4E-2</v>
      </c>
      <c r="BK510">
        <v>1.47E-2</v>
      </c>
    </row>
    <row r="511" spans="1:63" x14ac:dyDescent="0.25">
      <c r="A511" t="s">
        <v>512</v>
      </c>
      <c r="B511">
        <v>44859</v>
      </c>
      <c r="C511">
        <v>6</v>
      </c>
      <c r="D511">
        <v>281.52999999999997</v>
      </c>
      <c r="E511" s="1">
        <v>1689.16</v>
      </c>
      <c r="F511" s="1">
        <v>1763.37</v>
      </c>
      <c r="G511">
        <v>2.8E-3</v>
      </c>
      <c r="H511">
        <v>5.9999999999999995E-4</v>
      </c>
      <c r="I511">
        <v>6.6699999999999995E-2</v>
      </c>
      <c r="J511">
        <v>3.5999999999999999E-3</v>
      </c>
      <c r="K511">
        <v>7.3700000000000002E-2</v>
      </c>
      <c r="L511">
        <v>0.7833</v>
      </c>
      <c r="M511">
        <v>6.93E-2</v>
      </c>
      <c r="N511">
        <v>0.77129999999999999</v>
      </c>
      <c r="O511">
        <v>8.8000000000000005E-3</v>
      </c>
      <c r="P511">
        <v>0.1391</v>
      </c>
      <c r="Q511" s="1">
        <v>61175.69</v>
      </c>
      <c r="R511">
        <v>0.1716</v>
      </c>
      <c r="S511">
        <v>0.26119999999999999</v>
      </c>
      <c r="T511">
        <v>0.56720000000000004</v>
      </c>
      <c r="U511">
        <v>13.33</v>
      </c>
      <c r="V511" s="1">
        <v>68636.320000000007</v>
      </c>
      <c r="W511">
        <v>122.69</v>
      </c>
      <c r="X511" s="1">
        <v>79402.61</v>
      </c>
      <c r="Y511">
        <v>0.82</v>
      </c>
      <c r="Z511">
        <v>0.1075</v>
      </c>
      <c r="AA511">
        <v>7.2499999999999995E-2</v>
      </c>
      <c r="AB511">
        <v>0.18</v>
      </c>
      <c r="AC511">
        <v>79.400000000000006</v>
      </c>
      <c r="AD511" s="1">
        <v>3319.19</v>
      </c>
      <c r="AE511">
        <v>539.88</v>
      </c>
      <c r="AF511" s="1">
        <v>67156.34</v>
      </c>
      <c r="AG511">
        <v>29</v>
      </c>
      <c r="AH511" s="1">
        <v>27354</v>
      </c>
      <c r="AI511" s="1">
        <v>39233</v>
      </c>
      <c r="AJ511">
        <v>62.7</v>
      </c>
      <c r="AK511">
        <v>38.89</v>
      </c>
      <c r="AL511">
        <v>49.88</v>
      </c>
      <c r="AM511">
        <v>3.9</v>
      </c>
      <c r="AN511">
        <v>0</v>
      </c>
      <c r="AO511">
        <v>1.0450999999999999</v>
      </c>
      <c r="AP511" s="1">
        <v>1392.44</v>
      </c>
      <c r="AQ511" s="1">
        <v>1926.28</v>
      </c>
      <c r="AR511" s="1">
        <v>7185.42</v>
      </c>
      <c r="AS511">
        <v>606.59</v>
      </c>
      <c r="AT511">
        <v>314.95999999999998</v>
      </c>
      <c r="AU511" s="1">
        <v>11425.69</v>
      </c>
      <c r="AV511" s="1">
        <v>8222.4500000000007</v>
      </c>
      <c r="AW511">
        <v>0.62539999999999996</v>
      </c>
      <c r="AX511" s="1">
        <v>2554.6999999999998</v>
      </c>
      <c r="AY511">
        <v>0.1943</v>
      </c>
      <c r="AZ511" s="1">
        <v>1442.68</v>
      </c>
      <c r="BA511">
        <v>0.10970000000000001</v>
      </c>
      <c r="BB511">
        <v>926.78</v>
      </c>
      <c r="BC511">
        <v>7.0499999999999993E-2</v>
      </c>
      <c r="BD511" s="1">
        <v>13146.61</v>
      </c>
      <c r="BE511" s="1">
        <v>7686.86</v>
      </c>
      <c r="BF511">
        <v>3.4487000000000001</v>
      </c>
      <c r="BG511">
        <v>0.5776</v>
      </c>
      <c r="BH511">
        <v>0.21310000000000001</v>
      </c>
      <c r="BI511">
        <v>0.17730000000000001</v>
      </c>
      <c r="BJ511">
        <v>2.4500000000000001E-2</v>
      </c>
      <c r="BK511">
        <v>7.6E-3</v>
      </c>
    </row>
    <row r="512" spans="1:63" x14ac:dyDescent="0.25">
      <c r="A512" t="s">
        <v>513</v>
      </c>
      <c r="B512">
        <v>50658</v>
      </c>
      <c r="C512">
        <v>51</v>
      </c>
      <c r="D512">
        <v>8.7100000000000009</v>
      </c>
      <c r="E512">
        <v>444.09</v>
      </c>
      <c r="F512">
        <v>406.84</v>
      </c>
      <c r="G512">
        <v>4.7999999999999996E-3</v>
      </c>
      <c r="H512">
        <v>0</v>
      </c>
      <c r="I512">
        <v>7.4000000000000003E-3</v>
      </c>
      <c r="J512">
        <v>0</v>
      </c>
      <c r="K512">
        <v>0.1229</v>
      </c>
      <c r="L512">
        <v>0.85640000000000005</v>
      </c>
      <c r="M512">
        <v>8.6E-3</v>
      </c>
      <c r="N512">
        <v>0.43120000000000003</v>
      </c>
      <c r="O512">
        <v>2.3E-3</v>
      </c>
      <c r="P512">
        <v>0.16819999999999999</v>
      </c>
      <c r="Q512" s="1">
        <v>47616.59</v>
      </c>
      <c r="R512">
        <v>0.61109999999999998</v>
      </c>
      <c r="S512">
        <v>0.16669999999999999</v>
      </c>
      <c r="T512">
        <v>0.22220000000000001</v>
      </c>
      <c r="U512">
        <v>5</v>
      </c>
      <c r="V512" s="1">
        <v>59101.2</v>
      </c>
      <c r="W512">
        <v>86.85</v>
      </c>
      <c r="X512" s="1">
        <v>177093.7</v>
      </c>
      <c r="Y512">
        <v>0.72030000000000005</v>
      </c>
      <c r="Z512">
        <v>6.6500000000000004E-2</v>
      </c>
      <c r="AA512">
        <v>0.2132</v>
      </c>
      <c r="AB512">
        <v>0.2797</v>
      </c>
      <c r="AC512">
        <v>177.09</v>
      </c>
      <c r="AD512" s="1">
        <v>5685.17</v>
      </c>
      <c r="AE512">
        <v>637.64</v>
      </c>
      <c r="AF512" s="1">
        <v>151516.6</v>
      </c>
      <c r="AG512">
        <v>320</v>
      </c>
      <c r="AH512" s="1">
        <v>33851</v>
      </c>
      <c r="AI512" s="1">
        <v>47419</v>
      </c>
      <c r="AJ512">
        <v>43.3</v>
      </c>
      <c r="AK512">
        <v>28.33</v>
      </c>
      <c r="AL512">
        <v>37.020000000000003</v>
      </c>
      <c r="AM512">
        <v>4</v>
      </c>
      <c r="AN512" s="1">
        <v>1786.58</v>
      </c>
      <c r="AO512">
        <v>1.6928000000000001</v>
      </c>
      <c r="AP512" s="1">
        <v>2096.13</v>
      </c>
      <c r="AQ512" s="1">
        <v>2242.5</v>
      </c>
      <c r="AR512" s="1">
        <v>7476.82</v>
      </c>
      <c r="AS512">
        <v>445.33</v>
      </c>
      <c r="AT512">
        <v>64.400000000000006</v>
      </c>
      <c r="AU512" s="1">
        <v>12325.12</v>
      </c>
      <c r="AV512" s="1">
        <v>8978.7800000000007</v>
      </c>
      <c r="AW512">
        <v>0.3493</v>
      </c>
      <c r="AX512" s="1">
        <v>6892.27</v>
      </c>
      <c r="AY512">
        <v>0.2681</v>
      </c>
      <c r="AZ512" s="1">
        <v>8609.9699999999993</v>
      </c>
      <c r="BA512">
        <v>0.33489999999999998</v>
      </c>
      <c r="BB512" s="1">
        <v>1226.68</v>
      </c>
      <c r="BC512">
        <v>4.7699999999999999E-2</v>
      </c>
      <c r="BD512" s="1">
        <v>25707.7</v>
      </c>
      <c r="BE512" s="1">
        <v>6272.8</v>
      </c>
      <c r="BF512">
        <v>2.2627000000000002</v>
      </c>
      <c r="BG512">
        <v>0.45760000000000001</v>
      </c>
      <c r="BH512">
        <v>0.19350000000000001</v>
      </c>
      <c r="BI512">
        <v>0.29749999999999999</v>
      </c>
      <c r="BJ512">
        <v>3.3799999999999997E-2</v>
      </c>
      <c r="BK512">
        <v>1.7600000000000001E-2</v>
      </c>
    </row>
    <row r="513" spans="1:63" x14ac:dyDescent="0.25">
      <c r="A513" t="s">
        <v>514</v>
      </c>
      <c r="B513">
        <v>47274</v>
      </c>
      <c r="C513">
        <v>29</v>
      </c>
      <c r="D513">
        <v>94.22</v>
      </c>
      <c r="E513" s="1">
        <v>2732.44</v>
      </c>
      <c r="F513" s="1">
        <v>2634.34</v>
      </c>
      <c r="G513">
        <v>2.75E-2</v>
      </c>
      <c r="H513">
        <v>0</v>
      </c>
      <c r="I513">
        <v>4.2099999999999999E-2</v>
      </c>
      <c r="J513">
        <v>4.0000000000000002E-4</v>
      </c>
      <c r="K513">
        <v>3.6999999999999998E-2</v>
      </c>
      <c r="L513">
        <v>0.85840000000000005</v>
      </c>
      <c r="M513">
        <v>3.4700000000000002E-2</v>
      </c>
      <c r="N513">
        <v>0.13389999999999999</v>
      </c>
      <c r="O513">
        <v>2.1399999999999999E-2</v>
      </c>
      <c r="P513">
        <v>0.1057</v>
      </c>
      <c r="Q513" s="1">
        <v>70445.11</v>
      </c>
      <c r="R513">
        <v>0.14879999999999999</v>
      </c>
      <c r="S513">
        <v>0.16669999999999999</v>
      </c>
      <c r="T513">
        <v>0.6845</v>
      </c>
      <c r="U513">
        <v>13.53</v>
      </c>
      <c r="V513" s="1">
        <v>94535.62</v>
      </c>
      <c r="W513">
        <v>197.58</v>
      </c>
      <c r="X513" s="1">
        <v>205340.26</v>
      </c>
      <c r="Y513">
        <v>0.86009999999999998</v>
      </c>
      <c r="Z513">
        <v>0.10630000000000001</v>
      </c>
      <c r="AA513">
        <v>3.3599999999999998E-2</v>
      </c>
      <c r="AB513">
        <v>0.1399</v>
      </c>
      <c r="AC513">
        <v>205.34</v>
      </c>
      <c r="AD513" s="1">
        <v>7988.99</v>
      </c>
      <c r="AE513">
        <v>877.55</v>
      </c>
      <c r="AF513" s="1">
        <v>214802.51</v>
      </c>
      <c r="AG513">
        <v>517</v>
      </c>
      <c r="AH513" s="1">
        <v>52532</v>
      </c>
      <c r="AI513" s="1">
        <v>110140</v>
      </c>
      <c r="AJ513">
        <v>62</v>
      </c>
      <c r="AK513">
        <v>37.67</v>
      </c>
      <c r="AL513">
        <v>41.61</v>
      </c>
      <c r="AM513">
        <v>4.5</v>
      </c>
      <c r="AN513">
        <v>0</v>
      </c>
      <c r="AO513">
        <v>0.6371</v>
      </c>
      <c r="AP513" s="1">
        <v>1247.28</v>
      </c>
      <c r="AQ513" s="1">
        <v>2044.23</v>
      </c>
      <c r="AR513" s="1">
        <v>6927.4</v>
      </c>
      <c r="AS513">
        <v>549.41</v>
      </c>
      <c r="AT513">
        <v>582.91</v>
      </c>
      <c r="AU513" s="1">
        <v>11351.22</v>
      </c>
      <c r="AV513" s="1">
        <v>3195.15</v>
      </c>
      <c r="AW513">
        <v>0.27060000000000001</v>
      </c>
      <c r="AX513" s="1">
        <v>6817.23</v>
      </c>
      <c r="AY513">
        <v>0.57730000000000004</v>
      </c>
      <c r="AZ513" s="1">
        <v>1239.81</v>
      </c>
      <c r="BA513">
        <v>0.105</v>
      </c>
      <c r="BB513">
        <v>556.64</v>
      </c>
      <c r="BC513">
        <v>4.7100000000000003E-2</v>
      </c>
      <c r="BD513" s="1">
        <v>11808.83</v>
      </c>
      <c r="BE513" s="1">
        <v>2123.59</v>
      </c>
      <c r="BF513">
        <v>0.25240000000000001</v>
      </c>
      <c r="BG513">
        <v>0.58399999999999996</v>
      </c>
      <c r="BH513">
        <v>0.20649999999999999</v>
      </c>
      <c r="BI513">
        <v>0.1651</v>
      </c>
      <c r="BJ513">
        <v>3.5900000000000001E-2</v>
      </c>
      <c r="BK513">
        <v>8.5000000000000006E-3</v>
      </c>
    </row>
    <row r="514" spans="1:63" x14ac:dyDescent="0.25">
      <c r="A514" t="s">
        <v>515</v>
      </c>
      <c r="B514">
        <v>47092</v>
      </c>
      <c r="C514">
        <v>43</v>
      </c>
      <c r="D514">
        <v>30.32</v>
      </c>
      <c r="E514" s="1">
        <v>1303.72</v>
      </c>
      <c r="F514" s="1">
        <v>1171.9000000000001</v>
      </c>
      <c r="G514">
        <v>2.5999999999999999E-3</v>
      </c>
      <c r="H514">
        <v>1.6999999999999999E-3</v>
      </c>
      <c r="I514">
        <v>1.38E-2</v>
      </c>
      <c r="J514">
        <v>5.0000000000000001E-4</v>
      </c>
      <c r="K514">
        <v>6.8900000000000003E-2</v>
      </c>
      <c r="L514">
        <v>0.87</v>
      </c>
      <c r="M514">
        <v>4.2599999999999999E-2</v>
      </c>
      <c r="N514">
        <v>0.38329999999999997</v>
      </c>
      <c r="O514">
        <v>3.3999999999999998E-3</v>
      </c>
      <c r="P514">
        <v>0.17610000000000001</v>
      </c>
      <c r="Q514" s="1">
        <v>55006.74</v>
      </c>
      <c r="R514">
        <v>0.2258</v>
      </c>
      <c r="S514">
        <v>0.2581</v>
      </c>
      <c r="T514">
        <v>0.5161</v>
      </c>
      <c r="U514">
        <v>9.58</v>
      </c>
      <c r="V514" s="1">
        <v>73949.86</v>
      </c>
      <c r="W514">
        <v>127.33</v>
      </c>
      <c r="X514" s="1">
        <v>158548.57999999999</v>
      </c>
      <c r="Y514">
        <v>0.81799999999999995</v>
      </c>
      <c r="Z514">
        <v>0.1467</v>
      </c>
      <c r="AA514">
        <v>3.5299999999999998E-2</v>
      </c>
      <c r="AB514">
        <v>0.182</v>
      </c>
      <c r="AC514">
        <v>158.55000000000001</v>
      </c>
      <c r="AD514" s="1">
        <v>4593.22</v>
      </c>
      <c r="AE514">
        <v>583.96</v>
      </c>
      <c r="AF514" s="1">
        <v>152379.85</v>
      </c>
      <c r="AG514">
        <v>327</v>
      </c>
      <c r="AH514" s="1">
        <v>37070</v>
      </c>
      <c r="AI514" s="1">
        <v>56521</v>
      </c>
      <c r="AJ514">
        <v>57.5</v>
      </c>
      <c r="AK514">
        <v>27.06</v>
      </c>
      <c r="AL514">
        <v>32.74</v>
      </c>
      <c r="AM514">
        <v>2.8</v>
      </c>
      <c r="AN514" s="1">
        <v>1412.64</v>
      </c>
      <c r="AO514">
        <v>1.117</v>
      </c>
      <c r="AP514" s="1">
        <v>1705.52</v>
      </c>
      <c r="AQ514" s="1">
        <v>2250.8000000000002</v>
      </c>
      <c r="AR514" s="1">
        <v>6670.62</v>
      </c>
      <c r="AS514">
        <v>732.13</v>
      </c>
      <c r="AT514">
        <v>418.61</v>
      </c>
      <c r="AU514" s="1">
        <v>11777.7</v>
      </c>
      <c r="AV514" s="1">
        <v>5463.99</v>
      </c>
      <c r="AW514">
        <v>0.40250000000000002</v>
      </c>
      <c r="AX514" s="1">
        <v>5892.92</v>
      </c>
      <c r="AY514">
        <v>0.43409999999999999</v>
      </c>
      <c r="AZ514" s="1">
        <v>1300.8599999999999</v>
      </c>
      <c r="BA514">
        <v>9.5799999999999996E-2</v>
      </c>
      <c r="BB514">
        <v>918.78</v>
      </c>
      <c r="BC514">
        <v>6.7699999999999996E-2</v>
      </c>
      <c r="BD514" s="1">
        <v>13576.54</v>
      </c>
      <c r="BE514" s="1">
        <v>3574.78</v>
      </c>
      <c r="BF514">
        <v>0.86460000000000004</v>
      </c>
      <c r="BG514">
        <v>0.53739999999999999</v>
      </c>
      <c r="BH514">
        <v>0.20169999999999999</v>
      </c>
      <c r="BI514">
        <v>0.2127</v>
      </c>
      <c r="BJ514">
        <v>3.4799999999999998E-2</v>
      </c>
      <c r="BK514">
        <v>1.3299999999999999E-2</v>
      </c>
    </row>
    <row r="515" spans="1:63" x14ac:dyDescent="0.25">
      <c r="A515" t="s">
        <v>516</v>
      </c>
      <c r="B515">
        <v>48652</v>
      </c>
      <c r="C515">
        <v>546</v>
      </c>
      <c r="D515">
        <v>4.05</v>
      </c>
      <c r="E515" s="1">
        <v>2213.52</v>
      </c>
      <c r="F515" s="1">
        <v>2054.29</v>
      </c>
      <c r="G515">
        <v>1E-3</v>
      </c>
      <c r="H515">
        <v>0</v>
      </c>
      <c r="I515">
        <v>3.3999999999999998E-3</v>
      </c>
      <c r="J515">
        <v>6.9999999999999999E-4</v>
      </c>
      <c r="K515">
        <v>0.01</v>
      </c>
      <c r="L515">
        <v>0.97699999999999998</v>
      </c>
      <c r="M515">
        <v>8.0000000000000002E-3</v>
      </c>
      <c r="N515">
        <v>0.53580000000000005</v>
      </c>
      <c r="O515">
        <v>1.4E-3</v>
      </c>
      <c r="P515">
        <v>0.20499999999999999</v>
      </c>
      <c r="Q515" s="1">
        <v>48639.85</v>
      </c>
      <c r="R515">
        <v>0.29530000000000001</v>
      </c>
      <c r="S515">
        <v>0.20730000000000001</v>
      </c>
      <c r="T515">
        <v>0.49740000000000001</v>
      </c>
      <c r="U515">
        <v>23.8</v>
      </c>
      <c r="V515" s="1">
        <v>65109.87</v>
      </c>
      <c r="W515">
        <v>92.85</v>
      </c>
      <c r="X515" s="1">
        <v>494667.35</v>
      </c>
      <c r="Y515">
        <v>0.29270000000000002</v>
      </c>
      <c r="Z515">
        <v>0.25080000000000002</v>
      </c>
      <c r="AA515">
        <v>0.45650000000000002</v>
      </c>
      <c r="AB515">
        <v>0.70730000000000004</v>
      </c>
      <c r="AC515">
        <v>494.67</v>
      </c>
      <c r="AD515" s="1">
        <v>15243.63</v>
      </c>
      <c r="AE515">
        <v>482.26</v>
      </c>
      <c r="AF515" s="1">
        <v>235875.62</v>
      </c>
      <c r="AG515">
        <v>545</v>
      </c>
      <c r="AH515" s="1">
        <v>31361</v>
      </c>
      <c r="AI515" s="1">
        <v>64379</v>
      </c>
      <c r="AJ515">
        <v>35.4</v>
      </c>
      <c r="AK515">
        <v>20</v>
      </c>
      <c r="AL515">
        <v>35.090000000000003</v>
      </c>
      <c r="AM515">
        <v>3.9</v>
      </c>
      <c r="AN515">
        <v>0</v>
      </c>
      <c r="AO515">
        <v>0.64039999999999997</v>
      </c>
      <c r="AP515" s="1">
        <v>2783.36</v>
      </c>
      <c r="AQ515" s="1">
        <v>3686.33</v>
      </c>
      <c r="AR515" s="1">
        <v>8588.82</v>
      </c>
      <c r="AS515">
        <v>809.04</v>
      </c>
      <c r="AT515" s="1">
        <v>1093.07</v>
      </c>
      <c r="AU515" s="1">
        <v>16960.64</v>
      </c>
      <c r="AV515" s="1">
        <v>7435.61</v>
      </c>
      <c r="AW515">
        <v>0.30109999999999998</v>
      </c>
      <c r="AX515" s="1">
        <v>15133.23</v>
      </c>
      <c r="AY515">
        <v>0.61280000000000001</v>
      </c>
      <c r="AZ515">
        <v>929.36</v>
      </c>
      <c r="BA515">
        <v>3.7600000000000001E-2</v>
      </c>
      <c r="BB515" s="1">
        <v>1195.24</v>
      </c>
      <c r="BC515">
        <v>4.8399999999999999E-2</v>
      </c>
      <c r="BD515" s="1">
        <v>24693.43</v>
      </c>
      <c r="BE515" s="1">
        <v>5022.3</v>
      </c>
      <c r="BF515">
        <v>1.2051000000000001</v>
      </c>
      <c r="BG515">
        <v>0.46929999999999999</v>
      </c>
      <c r="BH515">
        <v>0.28060000000000002</v>
      </c>
      <c r="BI515">
        <v>0.1804</v>
      </c>
      <c r="BJ515">
        <v>4.9500000000000002E-2</v>
      </c>
      <c r="BK515">
        <v>2.0199999999999999E-2</v>
      </c>
    </row>
    <row r="516" spans="1:63" x14ac:dyDescent="0.25">
      <c r="A516" t="s">
        <v>517</v>
      </c>
      <c r="B516">
        <v>44867</v>
      </c>
      <c r="C516">
        <v>17</v>
      </c>
      <c r="D516">
        <v>321.18</v>
      </c>
      <c r="E516" s="1">
        <v>5460.09</v>
      </c>
      <c r="F516" s="1">
        <v>5398.51</v>
      </c>
      <c r="G516">
        <v>0.16089999999999999</v>
      </c>
      <c r="H516">
        <v>5.9999999999999995E-4</v>
      </c>
      <c r="I516">
        <v>7.7600000000000002E-2</v>
      </c>
      <c r="J516">
        <v>1E-4</v>
      </c>
      <c r="K516">
        <v>6.4799999999999996E-2</v>
      </c>
      <c r="L516">
        <v>0.63080000000000003</v>
      </c>
      <c r="M516">
        <v>6.5299999999999997E-2</v>
      </c>
      <c r="N516">
        <v>0.13750000000000001</v>
      </c>
      <c r="O516">
        <v>4.8399999999999999E-2</v>
      </c>
      <c r="P516">
        <v>0.10349999999999999</v>
      </c>
      <c r="Q516" s="1">
        <v>73035.039999999994</v>
      </c>
      <c r="R516">
        <v>0.375</v>
      </c>
      <c r="S516">
        <v>0.1106</v>
      </c>
      <c r="T516">
        <v>0.51439999999999997</v>
      </c>
      <c r="U516">
        <v>33.1</v>
      </c>
      <c r="V516" s="1">
        <v>99615.33</v>
      </c>
      <c r="W516">
        <v>163.30000000000001</v>
      </c>
      <c r="X516" s="1">
        <v>339337.04</v>
      </c>
      <c r="Y516">
        <v>0.63290000000000002</v>
      </c>
      <c r="Z516">
        <v>0.3382</v>
      </c>
      <c r="AA516">
        <v>2.8799999999999999E-2</v>
      </c>
      <c r="AB516">
        <v>0.36709999999999998</v>
      </c>
      <c r="AC516">
        <v>339.34</v>
      </c>
      <c r="AD516" s="1">
        <v>14063.32</v>
      </c>
      <c r="AE516">
        <v>882.03</v>
      </c>
      <c r="AF516" s="1">
        <v>345707.1</v>
      </c>
      <c r="AG516">
        <v>596</v>
      </c>
      <c r="AH516" s="1">
        <v>57882</v>
      </c>
      <c r="AI516" s="1">
        <v>134817</v>
      </c>
      <c r="AJ516">
        <v>73.150000000000006</v>
      </c>
      <c r="AK516">
        <v>35.79</v>
      </c>
      <c r="AL516">
        <v>49.33</v>
      </c>
      <c r="AM516">
        <v>4.63</v>
      </c>
      <c r="AN516">
        <v>0</v>
      </c>
      <c r="AO516">
        <v>0.4894</v>
      </c>
      <c r="AP516" s="1">
        <v>1527.93</v>
      </c>
      <c r="AQ516" s="1">
        <v>2367.46</v>
      </c>
      <c r="AR516" s="1">
        <v>8893.02</v>
      </c>
      <c r="AS516" s="1">
        <v>1104.33</v>
      </c>
      <c r="AT516">
        <v>441.91</v>
      </c>
      <c r="AU516" s="1">
        <v>14334.65</v>
      </c>
      <c r="AV516" s="1">
        <v>2487.04</v>
      </c>
      <c r="AW516">
        <v>0.15179999999999999</v>
      </c>
      <c r="AX516" s="1">
        <v>12008.16</v>
      </c>
      <c r="AY516">
        <v>0.73309999999999997</v>
      </c>
      <c r="AZ516" s="1">
        <v>1440.9</v>
      </c>
      <c r="BA516">
        <v>8.7999999999999995E-2</v>
      </c>
      <c r="BB516">
        <v>444.84</v>
      </c>
      <c r="BC516">
        <v>2.7199999999999998E-2</v>
      </c>
      <c r="BD516" s="1">
        <v>16380.94</v>
      </c>
      <c r="BE516">
        <v>494.98</v>
      </c>
      <c r="BF516">
        <v>3.7999999999999999E-2</v>
      </c>
      <c r="BG516">
        <v>0.63100000000000001</v>
      </c>
      <c r="BH516">
        <v>0.2117</v>
      </c>
      <c r="BI516">
        <v>9.5100000000000004E-2</v>
      </c>
      <c r="BJ516">
        <v>3.5700000000000003E-2</v>
      </c>
      <c r="BK516">
        <v>2.6499999999999999E-2</v>
      </c>
    </row>
    <row r="517" spans="1:63" x14ac:dyDescent="0.25">
      <c r="A517" t="s">
        <v>518</v>
      </c>
      <c r="B517">
        <v>44875</v>
      </c>
      <c r="C517">
        <v>29</v>
      </c>
      <c r="D517">
        <v>273.26</v>
      </c>
      <c r="E517" s="1">
        <v>7924.6</v>
      </c>
      <c r="F517" s="1">
        <v>7786.96</v>
      </c>
      <c r="G517">
        <v>4.3200000000000002E-2</v>
      </c>
      <c r="H517">
        <v>1E-4</v>
      </c>
      <c r="I517">
        <v>4.9000000000000002E-2</v>
      </c>
      <c r="J517">
        <v>1E-3</v>
      </c>
      <c r="K517">
        <v>5.1999999999999998E-2</v>
      </c>
      <c r="L517">
        <v>0.81310000000000004</v>
      </c>
      <c r="M517">
        <v>4.1599999999999998E-2</v>
      </c>
      <c r="N517">
        <v>0.21010000000000001</v>
      </c>
      <c r="O517">
        <v>2.69E-2</v>
      </c>
      <c r="P517">
        <v>0.129</v>
      </c>
      <c r="Q517" s="1">
        <v>67327.210000000006</v>
      </c>
      <c r="R517">
        <v>0.22739999999999999</v>
      </c>
      <c r="S517">
        <v>0.24840000000000001</v>
      </c>
      <c r="T517">
        <v>0.5242</v>
      </c>
      <c r="U517">
        <v>57.48</v>
      </c>
      <c r="V517" s="1">
        <v>99481.4</v>
      </c>
      <c r="W517">
        <v>137.85</v>
      </c>
      <c r="X517" s="1">
        <v>196415.92</v>
      </c>
      <c r="Y517">
        <v>0.77410000000000001</v>
      </c>
      <c r="Z517">
        <v>0.2016</v>
      </c>
      <c r="AA517">
        <v>2.4299999999999999E-2</v>
      </c>
      <c r="AB517">
        <v>0.22589999999999999</v>
      </c>
      <c r="AC517">
        <v>196.42</v>
      </c>
      <c r="AD517" s="1">
        <v>9117.06</v>
      </c>
      <c r="AE517" s="1">
        <v>1030.3</v>
      </c>
      <c r="AF517" s="1">
        <v>183096.73</v>
      </c>
      <c r="AG517">
        <v>443</v>
      </c>
      <c r="AH517" s="1">
        <v>44259</v>
      </c>
      <c r="AI517" s="1">
        <v>91741</v>
      </c>
      <c r="AJ517">
        <v>81.8</v>
      </c>
      <c r="AK517">
        <v>43.77</v>
      </c>
      <c r="AL517">
        <v>52.32</v>
      </c>
      <c r="AM517">
        <v>5</v>
      </c>
      <c r="AN517">
        <v>0</v>
      </c>
      <c r="AO517">
        <v>0.73770000000000002</v>
      </c>
      <c r="AP517" s="1">
        <v>1532.31</v>
      </c>
      <c r="AQ517" s="1">
        <v>2268.34</v>
      </c>
      <c r="AR517" s="1">
        <v>6715.7</v>
      </c>
      <c r="AS517">
        <v>653.44000000000005</v>
      </c>
      <c r="AT517">
        <v>233</v>
      </c>
      <c r="AU517" s="1">
        <v>11402.79</v>
      </c>
      <c r="AV517" s="1">
        <v>3491.24</v>
      </c>
      <c r="AW517">
        <v>0.27339999999999998</v>
      </c>
      <c r="AX517" s="1">
        <v>8164.72</v>
      </c>
      <c r="AY517">
        <v>0.63939999999999997</v>
      </c>
      <c r="AZ517">
        <v>614.37</v>
      </c>
      <c r="BA517">
        <v>4.8099999999999997E-2</v>
      </c>
      <c r="BB517">
        <v>499.21</v>
      </c>
      <c r="BC517">
        <v>3.9100000000000003E-2</v>
      </c>
      <c r="BD517" s="1">
        <v>12769.55</v>
      </c>
      <c r="BE517" s="1">
        <v>2075.46</v>
      </c>
      <c r="BF517">
        <v>0.27250000000000002</v>
      </c>
      <c r="BG517">
        <v>0.58740000000000003</v>
      </c>
      <c r="BH517">
        <v>0.25059999999999999</v>
      </c>
      <c r="BI517">
        <v>0.1019</v>
      </c>
      <c r="BJ517">
        <v>4.48E-2</v>
      </c>
      <c r="BK517">
        <v>1.54E-2</v>
      </c>
    </row>
    <row r="518" spans="1:63" x14ac:dyDescent="0.25">
      <c r="A518" t="s">
        <v>519</v>
      </c>
      <c r="B518">
        <v>47969</v>
      </c>
      <c r="C518">
        <v>150</v>
      </c>
      <c r="D518">
        <v>4.8499999999999996</v>
      </c>
      <c r="E518">
        <v>727.3</v>
      </c>
      <c r="F518">
        <v>760.19</v>
      </c>
      <c r="G518">
        <v>0</v>
      </c>
      <c r="H518">
        <v>0</v>
      </c>
      <c r="I518">
        <v>0</v>
      </c>
      <c r="J518">
        <v>0</v>
      </c>
      <c r="K518">
        <v>3.8E-3</v>
      </c>
      <c r="L518">
        <v>0.99390000000000001</v>
      </c>
      <c r="M518">
        <v>2.3E-3</v>
      </c>
      <c r="N518">
        <v>0.98899999999999999</v>
      </c>
      <c r="O518">
        <v>0</v>
      </c>
      <c r="P518">
        <v>0.2</v>
      </c>
      <c r="Q518" s="1">
        <v>52032.480000000003</v>
      </c>
      <c r="R518">
        <v>0.3947</v>
      </c>
      <c r="S518">
        <v>0.1447</v>
      </c>
      <c r="T518">
        <v>0.46050000000000002</v>
      </c>
      <c r="U518">
        <v>11.2</v>
      </c>
      <c r="V518" s="1">
        <v>66710.539999999994</v>
      </c>
      <c r="W518">
        <v>62.14</v>
      </c>
      <c r="X518" s="1">
        <v>95040.52</v>
      </c>
      <c r="Y518">
        <v>0.8347</v>
      </c>
      <c r="Z518">
        <v>1.23E-2</v>
      </c>
      <c r="AA518">
        <v>0.153</v>
      </c>
      <c r="AB518">
        <v>0.1653</v>
      </c>
      <c r="AC518">
        <v>95.04</v>
      </c>
      <c r="AD518" s="1">
        <v>2112.69</v>
      </c>
      <c r="AE518">
        <v>278.06</v>
      </c>
      <c r="AF518" s="1">
        <v>85013.88</v>
      </c>
      <c r="AG518">
        <v>68</v>
      </c>
      <c r="AH518" s="1">
        <v>33675</v>
      </c>
      <c r="AI518" s="1">
        <v>48576</v>
      </c>
      <c r="AJ518">
        <v>23.1</v>
      </c>
      <c r="AK518">
        <v>22.06</v>
      </c>
      <c r="AL518">
        <v>22.72</v>
      </c>
      <c r="AM518">
        <v>4.9000000000000004</v>
      </c>
      <c r="AN518">
        <v>0</v>
      </c>
      <c r="AO518">
        <v>0.74919999999999998</v>
      </c>
      <c r="AP518" s="1">
        <v>1992.88</v>
      </c>
      <c r="AQ518" s="1">
        <v>3481.56</v>
      </c>
      <c r="AR518" s="1">
        <v>7399.46</v>
      </c>
      <c r="AS518">
        <v>490.06</v>
      </c>
      <c r="AT518">
        <v>181.44</v>
      </c>
      <c r="AU518" s="1">
        <v>13545.37</v>
      </c>
      <c r="AV518" s="1">
        <v>11223.17</v>
      </c>
      <c r="AW518">
        <v>0.72009999999999996</v>
      </c>
      <c r="AX518" s="1">
        <v>1707.9</v>
      </c>
      <c r="AY518">
        <v>0.1096</v>
      </c>
      <c r="AZ518" s="1">
        <v>1464.21</v>
      </c>
      <c r="BA518">
        <v>9.3899999999999997E-2</v>
      </c>
      <c r="BB518" s="1">
        <v>1191</v>
      </c>
      <c r="BC518">
        <v>7.6399999999999996E-2</v>
      </c>
      <c r="BD518" s="1">
        <v>15586.28</v>
      </c>
      <c r="BE518" s="1">
        <v>11691.77</v>
      </c>
      <c r="BF518">
        <v>5.4635999999999996</v>
      </c>
      <c r="BG518">
        <v>0.52739999999999998</v>
      </c>
      <c r="BH518">
        <v>0.22170000000000001</v>
      </c>
      <c r="BI518">
        <v>0.17449999999999999</v>
      </c>
      <c r="BJ518">
        <v>7.1300000000000002E-2</v>
      </c>
      <c r="BK518">
        <v>5.1000000000000004E-3</v>
      </c>
    </row>
    <row r="519" spans="1:63" x14ac:dyDescent="0.25">
      <c r="A519" t="s">
        <v>520</v>
      </c>
      <c r="B519">
        <v>46151</v>
      </c>
      <c r="C519">
        <v>138</v>
      </c>
      <c r="D519">
        <v>22.18</v>
      </c>
      <c r="E519" s="1">
        <v>3061.42</v>
      </c>
      <c r="F519" s="1">
        <v>2882.52</v>
      </c>
      <c r="G519">
        <v>2.2599999999999999E-2</v>
      </c>
      <c r="H519">
        <v>1E-3</v>
      </c>
      <c r="I519">
        <v>1.5699999999999999E-2</v>
      </c>
      <c r="J519">
        <v>2.9999999999999997E-4</v>
      </c>
      <c r="K519">
        <v>2.24E-2</v>
      </c>
      <c r="L519">
        <v>0.90880000000000005</v>
      </c>
      <c r="M519">
        <v>2.9100000000000001E-2</v>
      </c>
      <c r="N519">
        <v>0.33329999999999999</v>
      </c>
      <c r="O519">
        <v>1.7399999999999999E-2</v>
      </c>
      <c r="P519">
        <v>0.1007</v>
      </c>
      <c r="Q519" s="1">
        <v>67517.36</v>
      </c>
      <c r="R519">
        <v>0.2132</v>
      </c>
      <c r="S519">
        <v>0.13200000000000001</v>
      </c>
      <c r="T519">
        <v>0.65480000000000005</v>
      </c>
      <c r="U519">
        <v>15</v>
      </c>
      <c r="V519" s="1">
        <v>95812.47</v>
      </c>
      <c r="W519">
        <v>195.39</v>
      </c>
      <c r="X519" s="1">
        <v>243694.62</v>
      </c>
      <c r="Y519">
        <v>0.73440000000000005</v>
      </c>
      <c r="Z519">
        <v>0.1956</v>
      </c>
      <c r="AA519">
        <v>7.0000000000000007E-2</v>
      </c>
      <c r="AB519">
        <v>0.2656</v>
      </c>
      <c r="AC519">
        <v>243.69</v>
      </c>
      <c r="AD519" s="1">
        <v>6006.38</v>
      </c>
      <c r="AE519">
        <v>632.94000000000005</v>
      </c>
      <c r="AF519" s="1">
        <v>245269.43</v>
      </c>
      <c r="AG519">
        <v>557</v>
      </c>
      <c r="AH519" s="1">
        <v>36366</v>
      </c>
      <c r="AI519" s="1">
        <v>63431</v>
      </c>
      <c r="AJ519">
        <v>50.23</v>
      </c>
      <c r="AK519">
        <v>22.01</v>
      </c>
      <c r="AL519">
        <v>25.39</v>
      </c>
      <c r="AM519">
        <v>2.19</v>
      </c>
      <c r="AN519" s="1">
        <v>2220.16</v>
      </c>
      <c r="AO519">
        <v>1.1891</v>
      </c>
      <c r="AP519" s="1">
        <v>1408.48</v>
      </c>
      <c r="AQ519" s="1">
        <v>2419.25</v>
      </c>
      <c r="AR519" s="1">
        <v>7714.5</v>
      </c>
      <c r="AS519">
        <v>871.07</v>
      </c>
      <c r="AT519">
        <v>417.91</v>
      </c>
      <c r="AU519" s="1">
        <v>12831.24</v>
      </c>
      <c r="AV519" s="1">
        <v>3449.82</v>
      </c>
      <c r="AW519">
        <v>0.26140000000000002</v>
      </c>
      <c r="AX519" s="1">
        <v>7941.11</v>
      </c>
      <c r="AY519">
        <v>0.6018</v>
      </c>
      <c r="AZ519" s="1">
        <v>1257.19</v>
      </c>
      <c r="BA519">
        <v>9.5299999999999996E-2</v>
      </c>
      <c r="BB519">
        <v>548.45000000000005</v>
      </c>
      <c r="BC519">
        <v>4.1599999999999998E-2</v>
      </c>
      <c r="BD519" s="1">
        <v>13196.57</v>
      </c>
      <c r="BE519" s="1">
        <v>2745.04</v>
      </c>
      <c r="BF519">
        <v>0.53310000000000002</v>
      </c>
      <c r="BG519">
        <v>0.54169999999999996</v>
      </c>
      <c r="BH519">
        <v>0.187</v>
      </c>
      <c r="BI519">
        <v>0.21709999999999999</v>
      </c>
      <c r="BJ519">
        <v>3.2300000000000002E-2</v>
      </c>
      <c r="BK519">
        <v>2.1899999999999999E-2</v>
      </c>
    </row>
    <row r="520" spans="1:63" x14ac:dyDescent="0.25">
      <c r="A520" t="s">
        <v>521</v>
      </c>
      <c r="B520">
        <v>44883</v>
      </c>
      <c r="C520">
        <v>14</v>
      </c>
      <c r="D520">
        <v>182.76</v>
      </c>
      <c r="E520" s="1">
        <v>2558.69</v>
      </c>
      <c r="F520" s="1">
        <v>2357.84</v>
      </c>
      <c r="G520">
        <v>2.47E-2</v>
      </c>
      <c r="H520">
        <v>2.5000000000000001E-3</v>
      </c>
      <c r="I520">
        <v>4.4600000000000001E-2</v>
      </c>
      <c r="J520">
        <v>1.5E-3</v>
      </c>
      <c r="K520">
        <v>2.4899999999999999E-2</v>
      </c>
      <c r="L520">
        <v>0.85409999999999997</v>
      </c>
      <c r="M520">
        <v>4.7699999999999999E-2</v>
      </c>
      <c r="N520">
        <v>0.21679999999999999</v>
      </c>
      <c r="O520">
        <v>2.93E-2</v>
      </c>
      <c r="P520">
        <v>0.13089999999999999</v>
      </c>
      <c r="Q520" s="1">
        <v>63503.03</v>
      </c>
      <c r="R520">
        <v>0.26829999999999998</v>
      </c>
      <c r="S520">
        <v>0.17680000000000001</v>
      </c>
      <c r="T520">
        <v>0.55489999999999995</v>
      </c>
      <c r="U520">
        <v>14</v>
      </c>
      <c r="V520" s="1">
        <v>87827</v>
      </c>
      <c r="W520">
        <v>182.56</v>
      </c>
      <c r="X520" s="1">
        <v>169201.1</v>
      </c>
      <c r="Y520">
        <v>0.81469999999999998</v>
      </c>
      <c r="Z520">
        <v>0.16919999999999999</v>
      </c>
      <c r="AA520">
        <v>1.61E-2</v>
      </c>
      <c r="AB520">
        <v>0.18529999999999999</v>
      </c>
      <c r="AC520">
        <v>169.2</v>
      </c>
      <c r="AD520" s="1">
        <v>6611.92</v>
      </c>
      <c r="AE520">
        <v>936.41</v>
      </c>
      <c r="AF520" s="1">
        <v>156447.96</v>
      </c>
      <c r="AG520">
        <v>351</v>
      </c>
      <c r="AH520" s="1">
        <v>37782</v>
      </c>
      <c r="AI520" s="1">
        <v>60533</v>
      </c>
      <c r="AJ520">
        <v>65.33</v>
      </c>
      <c r="AK520">
        <v>36.94</v>
      </c>
      <c r="AL520">
        <v>46.87</v>
      </c>
      <c r="AM520">
        <v>5.4</v>
      </c>
      <c r="AN520">
        <v>0</v>
      </c>
      <c r="AO520">
        <v>0.90749999999999997</v>
      </c>
      <c r="AP520" s="1">
        <v>4009.77</v>
      </c>
      <c r="AQ520" s="1">
        <v>2392.25</v>
      </c>
      <c r="AR520" s="1">
        <v>7351.49</v>
      </c>
      <c r="AS520">
        <v>644.69000000000005</v>
      </c>
      <c r="AT520">
        <v>174.4</v>
      </c>
      <c r="AU520" s="1">
        <v>14572.6</v>
      </c>
      <c r="AV520" s="1">
        <v>5007.1499999999996</v>
      </c>
      <c r="AW520">
        <v>0.39300000000000002</v>
      </c>
      <c r="AX520" s="1">
        <v>6200.6</v>
      </c>
      <c r="AY520">
        <v>0.48670000000000002</v>
      </c>
      <c r="AZ520">
        <v>993.64</v>
      </c>
      <c r="BA520">
        <v>7.8E-2</v>
      </c>
      <c r="BB520">
        <v>539.44000000000005</v>
      </c>
      <c r="BC520">
        <v>4.2299999999999997E-2</v>
      </c>
      <c r="BD520" s="1">
        <v>12740.83</v>
      </c>
      <c r="BE520" s="1">
        <v>3012.91</v>
      </c>
      <c r="BF520">
        <v>0.63160000000000005</v>
      </c>
      <c r="BG520">
        <v>0.51300000000000001</v>
      </c>
      <c r="BH520">
        <v>0.2359</v>
      </c>
      <c r="BI520">
        <v>0.21260000000000001</v>
      </c>
      <c r="BJ520">
        <v>2.1700000000000001E-2</v>
      </c>
      <c r="BK520">
        <v>1.67E-2</v>
      </c>
    </row>
    <row r="521" spans="1:63" x14ac:dyDescent="0.25">
      <c r="A521" t="s">
        <v>522</v>
      </c>
      <c r="B521">
        <v>49098</v>
      </c>
      <c r="C521">
        <v>152</v>
      </c>
      <c r="D521">
        <v>27.24</v>
      </c>
      <c r="E521" s="1">
        <v>4140.5600000000004</v>
      </c>
      <c r="F521" s="1">
        <v>4068.72</v>
      </c>
      <c r="G521">
        <v>7.4999999999999997E-3</v>
      </c>
      <c r="H521">
        <v>1E-4</v>
      </c>
      <c r="I521">
        <v>1.2800000000000001E-2</v>
      </c>
      <c r="J521">
        <v>5.0000000000000001E-4</v>
      </c>
      <c r="K521">
        <v>1.9199999999999998E-2</v>
      </c>
      <c r="L521">
        <v>0.9284</v>
      </c>
      <c r="M521">
        <v>3.1399999999999997E-2</v>
      </c>
      <c r="N521">
        <v>0.28299999999999997</v>
      </c>
      <c r="O521">
        <v>4.1999999999999997E-3</v>
      </c>
      <c r="P521">
        <v>0.13320000000000001</v>
      </c>
      <c r="Q521" s="1">
        <v>66280.78</v>
      </c>
      <c r="R521">
        <v>0.2863</v>
      </c>
      <c r="S521">
        <v>0.1784</v>
      </c>
      <c r="T521">
        <v>0.5353</v>
      </c>
      <c r="U521">
        <v>27.5</v>
      </c>
      <c r="V521" s="1">
        <v>91499.16</v>
      </c>
      <c r="W521">
        <v>148.13999999999999</v>
      </c>
      <c r="X521" s="1">
        <v>154918.19</v>
      </c>
      <c r="Y521">
        <v>0.68200000000000005</v>
      </c>
      <c r="Z521">
        <v>7.7899999999999997E-2</v>
      </c>
      <c r="AA521">
        <v>0.24010000000000001</v>
      </c>
      <c r="AB521">
        <v>0.318</v>
      </c>
      <c r="AC521">
        <v>154.91999999999999</v>
      </c>
      <c r="AD521" s="1">
        <v>3514.36</v>
      </c>
      <c r="AE521">
        <v>392.25</v>
      </c>
      <c r="AF521" s="1">
        <v>133765.98000000001</v>
      </c>
      <c r="AG521">
        <v>230</v>
      </c>
      <c r="AH521" s="1">
        <v>42019</v>
      </c>
      <c r="AI521" s="1">
        <v>61111</v>
      </c>
      <c r="AJ521">
        <v>24.7</v>
      </c>
      <c r="AK521">
        <v>22</v>
      </c>
      <c r="AL521">
        <v>22.47</v>
      </c>
      <c r="AM521">
        <v>1.4</v>
      </c>
      <c r="AN521" s="1">
        <v>1801.1</v>
      </c>
      <c r="AO521">
        <v>1.1675</v>
      </c>
      <c r="AP521" s="1">
        <v>1306.03</v>
      </c>
      <c r="AQ521" s="1">
        <v>2103.83</v>
      </c>
      <c r="AR521" s="1">
        <v>6506.05</v>
      </c>
      <c r="AS521">
        <v>424.34</v>
      </c>
      <c r="AT521">
        <v>127.98</v>
      </c>
      <c r="AU521" s="1">
        <v>10468.23</v>
      </c>
      <c r="AV521" s="1">
        <v>5645.09</v>
      </c>
      <c r="AW521">
        <v>0.48620000000000002</v>
      </c>
      <c r="AX521" s="1">
        <v>4578.95</v>
      </c>
      <c r="AY521">
        <v>0.39439999999999997</v>
      </c>
      <c r="AZ521">
        <v>797.2</v>
      </c>
      <c r="BA521">
        <v>6.8699999999999997E-2</v>
      </c>
      <c r="BB521">
        <v>588.30999999999995</v>
      </c>
      <c r="BC521">
        <v>5.0700000000000002E-2</v>
      </c>
      <c r="BD521" s="1">
        <v>11609.55</v>
      </c>
      <c r="BE521" s="1">
        <v>4721.07</v>
      </c>
      <c r="BF521">
        <v>1.5387999999999999</v>
      </c>
      <c r="BG521">
        <v>0.59379999999999999</v>
      </c>
      <c r="BH521">
        <v>0.22620000000000001</v>
      </c>
      <c r="BI521">
        <v>0.13689999999999999</v>
      </c>
      <c r="BJ521">
        <v>3.27E-2</v>
      </c>
      <c r="BK521">
        <v>1.04E-2</v>
      </c>
    </row>
    <row r="522" spans="1:63" x14ac:dyDescent="0.25">
      <c r="A522" t="s">
        <v>523</v>
      </c>
      <c r="B522">
        <v>46243</v>
      </c>
      <c r="C522">
        <v>43</v>
      </c>
      <c r="D522">
        <v>67.959999999999994</v>
      </c>
      <c r="E522" s="1">
        <v>2922.29</v>
      </c>
      <c r="F522" s="1">
        <v>2873.52</v>
      </c>
      <c r="G522">
        <v>2.0999999999999999E-3</v>
      </c>
      <c r="H522">
        <v>1.6999999999999999E-3</v>
      </c>
      <c r="I522">
        <v>8.0999999999999996E-3</v>
      </c>
      <c r="J522">
        <v>1E-3</v>
      </c>
      <c r="K522">
        <v>0.14729999999999999</v>
      </c>
      <c r="L522">
        <v>0.80610000000000004</v>
      </c>
      <c r="M522">
        <v>3.3700000000000001E-2</v>
      </c>
      <c r="N522">
        <v>0.48749999999999999</v>
      </c>
      <c r="O522">
        <v>7.0999999999999994E-2</v>
      </c>
      <c r="P522">
        <v>0.1545</v>
      </c>
      <c r="Q522" s="1">
        <v>61894.62</v>
      </c>
      <c r="R522">
        <v>0.13789999999999999</v>
      </c>
      <c r="S522">
        <v>0.1724</v>
      </c>
      <c r="T522">
        <v>0.68969999999999998</v>
      </c>
      <c r="U522">
        <v>13</v>
      </c>
      <c r="V522" s="1">
        <v>94893.08</v>
      </c>
      <c r="W522">
        <v>218.31</v>
      </c>
      <c r="X522" s="1">
        <v>96541.63</v>
      </c>
      <c r="Y522">
        <v>0.83889999999999998</v>
      </c>
      <c r="Z522">
        <v>0.1123</v>
      </c>
      <c r="AA522">
        <v>4.8800000000000003E-2</v>
      </c>
      <c r="AB522">
        <v>0.16109999999999999</v>
      </c>
      <c r="AC522">
        <v>96.54</v>
      </c>
      <c r="AD522" s="1">
        <v>3259.24</v>
      </c>
      <c r="AE522">
        <v>514.87</v>
      </c>
      <c r="AF522" s="1">
        <v>93934.87</v>
      </c>
      <c r="AG522">
        <v>83</v>
      </c>
      <c r="AH522" s="1">
        <v>32165</v>
      </c>
      <c r="AI522" s="1">
        <v>49678</v>
      </c>
      <c r="AJ522">
        <v>39.81</v>
      </c>
      <c r="AK522">
        <v>33.17</v>
      </c>
      <c r="AL522">
        <v>35.549999999999997</v>
      </c>
      <c r="AM522">
        <v>5.8</v>
      </c>
      <c r="AN522">
        <v>0</v>
      </c>
      <c r="AO522">
        <v>0.85460000000000003</v>
      </c>
      <c r="AP522" s="1">
        <v>1328.18</v>
      </c>
      <c r="AQ522" s="1">
        <v>2181.58</v>
      </c>
      <c r="AR522" s="1">
        <v>6264.29</v>
      </c>
      <c r="AS522">
        <v>681.45</v>
      </c>
      <c r="AT522">
        <v>404.8</v>
      </c>
      <c r="AU522" s="1">
        <v>10860.3</v>
      </c>
      <c r="AV522" s="1">
        <v>7285.68</v>
      </c>
      <c r="AW522">
        <v>0.60840000000000005</v>
      </c>
      <c r="AX522" s="1">
        <v>2697.06</v>
      </c>
      <c r="AY522">
        <v>0.22520000000000001</v>
      </c>
      <c r="AZ522" s="1">
        <v>1004.26</v>
      </c>
      <c r="BA522">
        <v>8.3900000000000002E-2</v>
      </c>
      <c r="BB522">
        <v>989.02</v>
      </c>
      <c r="BC522">
        <v>8.2600000000000007E-2</v>
      </c>
      <c r="BD522" s="1">
        <v>11976.02</v>
      </c>
      <c r="BE522" s="1">
        <v>6816.41</v>
      </c>
      <c r="BF522">
        <v>2.4601999999999999</v>
      </c>
      <c r="BG522">
        <v>0.5655</v>
      </c>
      <c r="BH522">
        <v>0.25090000000000001</v>
      </c>
      <c r="BI522">
        <v>0.13400000000000001</v>
      </c>
      <c r="BJ522">
        <v>3.6200000000000003E-2</v>
      </c>
      <c r="BK522">
        <v>1.35E-2</v>
      </c>
    </row>
    <row r="523" spans="1:63" x14ac:dyDescent="0.25">
      <c r="A523" t="s">
        <v>524</v>
      </c>
      <c r="B523">
        <v>47399</v>
      </c>
      <c r="C523">
        <v>24</v>
      </c>
      <c r="D523">
        <v>83.67</v>
      </c>
      <c r="E523" s="1">
        <v>2008.15</v>
      </c>
      <c r="F523" s="1">
        <v>2117.12</v>
      </c>
      <c r="G523">
        <v>8.9999999999999993E-3</v>
      </c>
      <c r="H523">
        <v>0</v>
      </c>
      <c r="I523">
        <v>9.4999999999999998E-3</v>
      </c>
      <c r="J523">
        <v>8.9999999999999998E-4</v>
      </c>
      <c r="K523">
        <v>2.1600000000000001E-2</v>
      </c>
      <c r="L523">
        <v>0.91679999999999995</v>
      </c>
      <c r="M523">
        <v>4.2099999999999999E-2</v>
      </c>
      <c r="N523">
        <v>0.3493</v>
      </c>
      <c r="O523">
        <v>1.4E-3</v>
      </c>
      <c r="P523">
        <v>0.1653</v>
      </c>
      <c r="Q523" s="1">
        <v>58302.62</v>
      </c>
      <c r="R523">
        <v>0.2581</v>
      </c>
      <c r="S523">
        <v>0.1613</v>
      </c>
      <c r="T523">
        <v>0.5806</v>
      </c>
      <c r="U523">
        <v>10.5</v>
      </c>
      <c r="V523" s="1">
        <v>99306.67</v>
      </c>
      <c r="W523">
        <v>183.78</v>
      </c>
      <c r="X523" s="1">
        <v>176000.65</v>
      </c>
      <c r="Y523">
        <v>0.76829999999999998</v>
      </c>
      <c r="Z523">
        <v>9.5399999999999999E-2</v>
      </c>
      <c r="AA523">
        <v>0.1363</v>
      </c>
      <c r="AB523">
        <v>0.23169999999999999</v>
      </c>
      <c r="AC523">
        <v>176</v>
      </c>
      <c r="AD523" s="1">
        <v>6209.52</v>
      </c>
      <c r="AE523">
        <v>716</v>
      </c>
      <c r="AF523" s="1">
        <v>206320.93</v>
      </c>
      <c r="AG523">
        <v>497</v>
      </c>
      <c r="AH523" s="1">
        <v>45385</v>
      </c>
      <c r="AI523" s="1">
        <v>83070</v>
      </c>
      <c r="AJ523">
        <v>47.6</v>
      </c>
      <c r="AK523">
        <v>32.659999999999997</v>
      </c>
      <c r="AL523">
        <v>38.81</v>
      </c>
      <c r="AM523">
        <v>3.4</v>
      </c>
      <c r="AN523">
        <v>0</v>
      </c>
      <c r="AO523">
        <v>0.46439999999999998</v>
      </c>
      <c r="AP523" s="1">
        <v>1467.23</v>
      </c>
      <c r="AQ523" s="1">
        <v>2114.4</v>
      </c>
      <c r="AR523" s="1">
        <v>5955.66</v>
      </c>
      <c r="AS523">
        <v>763.48</v>
      </c>
      <c r="AT523">
        <v>376.47</v>
      </c>
      <c r="AU523" s="1">
        <v>10677.25</v>
      </c>
      <c r="AV523" s="1">
        <v>3354.08</v>
      </c>
      <c r="AW523">
        <v>0.28270000000000001</v>
      </c>
      <c r="AX523" s="1">
        <v>5397.31</v>
      </c>
      <c r="AY523">
        <v>0.45490000000000003</v>
      </c>
      <c r="AZ523" s="1">
        <v>2405.92</v>
      </c>
      <c r="BA523">
        <v>0.20280000000000001</v>
      </c>
      <c r="BB523">
        <v>706.85</v>
      </c>
      <c r="BC523">
        <v>5.96E-2</v>
      </c>
      <c r="BD523" s="1">
        <v>11864.16</v>
      </c>
      <c r="BE523" s="1">
        <v>2999.24</v>
      </c>
      <c r="BF523">
        <v>0.36299999999999999</v>
      </c>
      <c r="BG523">
        <v>0.55459999999999998</v>
      </c>
      <c r="BH523">
        <v>0.2044</v>
      </c>
      <c r="BI523">
        <v>0.1988</v>
      </c>
      <c r="BJ523">
        <v>3.0700000000000002E-2</v>
      </c>
      <c r="BK523">
        <v>1.14E-2</v>
      </c>
    </row>
    <row r="524" spans="1:63" x14ac:dyDescent="0.25">
      <c r="A524" t="s">
        <v>525</v>
      </c>
      <c r="B524">
        <v>44891</v>
      </c>
      <c r="C524">
        <v>41</v>
      </c>
      <c r="D524">
        <v>69.66</v>
      </c>
      <c r="E524" s="1">
        <v>2856.22</v>
      </c>
      <c r="F524" s="1">
        <v>2547.7800000000002</v>
      </c>
      <c r="G524">
        <v>1.29E-2</v>
      </c>
      <c r="H524">
        <v>2.0000000000000001E-4</v>
      </c>
      <c r="I524">
        <v>1.11E-2</v>
      </c>
      <c r="J524">
        <v>0</v>
      </c>
      <c r="K524">
        <v>4.7699999999999999E-2</v>
      </c>
      <c r="L524">
        <v>0.88680000000000003</v>
      </c>
      <c r="M524">
        <v>4.1300000000000003E-2</v>
      </c>
      <c r="N524">
        <v>0.41339999999999999</v>
      </c>
      <c r="O524">
        <v>1.0999999999999999E-2</v>
      </c>
      <c r="P524">
        <v>0.1439</v>
      </c>
      <c r="Q524" s="1">
        <v>53947.65</v>
      </c>
      <c r="R524">
        <v>0.3851</v>
      </c>
      <c r="S524">
        <v>0.13039999999999999</v>
      </c>
      <c r="T524">
        <v>0.48449999999999999</v>
      </c>
      <c r="U524">
        <v>21</v>
      </c>
      <c r="V524" s="1">
        <v>81265.86</v>
      </c>
      <c r="W524">
        <v>131.65</v>
      </c>
      <c r="X524" s="1">
        <v>135025.26999999999</v>
      </c>
      <c r="Y524">
        <v>0.72299999999999998</v>
      </c>
      <c r="Z524">
        <v>0.14979999999999999</v>
      </c>
      <c r="AA524">
        <v>0.12720000000000001</v>
      </c>
      <c r="AB524">
        <v>0.27700000000000002</v>
      </c>
      <c r="AC524">
        <v>135.03</v>
      </c>
      <c r="AD524" s="1">
        <v>4828.53</v>
      </c>
      <c r="AE524">
        <v>511.23</v>
      </c>
      <c r="AF524" s="1">
        <v>123679.32</v>
      </c>
      <c r="AG524">
        <v>182</v>
      </c>
      <c r="AH524" s="1">
        <v>30640</v>
      </c>
      <c r="AI524" s="1">
        <v>47596</v>
      </c>
      <c r="AJ524">
        <v>54.44</v>
      </c>
      <c r="AK524">
        <v>30.25</v>
      </c>
      <c r="AL524">
        <v>46.51</v>
      </c>
      <c r="AM524">
        <v>4</v>
      </c>
      <c r="AN524">
        <v>0</v>
      </c>
      <c r="AO524">
        <v>0.86450000000000005</v>
      </c>
      <c r="AP524" s="1">
        <v>1315.26</v>
      </c>
      <c r="AQ524" s="1">
        <v>1621.77</v>
      </c>
      <c r="AR524" s="1">
        <v>5608.49</v>
      </c>
      <c r="AS524">
        <v>687.78</v>
      </c>
      <c r="AT524">
        <v>495.58</v>
      </c>
      <c r="AU524" s="1">
        <v>9728.89</v>
      </c>
      <c r="AV524" s="1">
        <v>5957.51</v>
      </c>
      <c r="AW524">
        <v>0.47010000000000002</v>
      </c>
      <c r="AX524" s="1">
        <v>4680.03</v>
      </c>
      <c r="AY524">
        <v>0.36930000000000002</v>
      </c>
      <c r="AZ524" s="1">
        <v>1236.68</v>
      </c>
      <c r="BA524">
        <v>9.7600000000000006E-2</v>
      </c>
      <c r="BB524">
        <v>799.12</v>
      </c>
      <c r="BC524">
        <v>6.3100000000000003E-2</v>
      </c>
      <c r="BD524" s="1">
        <v>12673.34</v>
      </c>
      <c r="BE524" s="1">
        <v>3586.93</v>
      </c>
      <c r="BF524">
        <v>1.1009</v>
      </c>
      <c r="BG524">
        <v>0.52380000000000004</v>
      </c>
      <c r="BH524">
        <v>0.1729</v>
      </c>
      <c r="BI524">
        <v>0.26379999999999998</v>
      </c>
      <c r="BJ524">
        <v>2.18E-2</v>
      </c>
      <c r="BK524">
        <v>1.7600000000000001E-2</v>
      </c>
    </row>
    <row r="525" spans="1:63" x14ac:dyDescent="0.25">
      <c r="A525" t="s">
        <v>526</v>
      </c>
      <c r="B525">
        <v>45617</v>
      </c>
      <c r="C525">
        <v>28</v>
      </c>
      <c r="D525">
        <v>91.41</v>
      </c>
      <c r="E525" s="1">
        <v>2559.37</v>
      </c>
      <c r="F525" s="1">
        <v>2498.77</v>
      </c>
      <c r="G525">
        <v>1.0200000000000001E-2</v>
      </c>
      <c r="H525">
        <v>5.0000000000000001E-4</v>
      </c>
      <c r="I525">
        <v>5.1999999999999998E-3</v>
      </c>
      <c r="J525">
        <v>4.0000000000000002E-4</v>
      </c>
      <c r="K525">
        <v>2.46E-2</v>
      </c>
      <c r="L525">
        <v>0.94330000000000003</v>
      </c>
      <c r="M525">
        <v>1.5900000000000001E-2</v>
      </c>
      <c r="N525">
        <v>0.1363</v>
      </c>
      <c r="O525">
        <v>1.32E-2</v>
      </c>
      <c r="P525">
        <v>0.13320000000000001</v>
      </c>
      <c r="Q525" s="1">
        <v>62256.17</v>
      </c>
      <c r="R525">
        <v>0.1656</v>
      </c>
      <c r="S525">
        <v>0.22700000000000001</v>
      </c>
      <c r="T525">
        <v>0.60740000000000005</v>
      </c>
      <c r="U525">
        <v>15</v>
      </c>
      <c r="V525" s="1">
        <v>91607.07</v>
      </c>
      <c r="W525">
        <v>167.48</v>
      </c>
      <c r="X525" s="1">
        <v>160492.91</v>
      </c>
      <c r="Y525">
        <v>0.77429999999999999</v>
      </c>
      <c r="Z525">
        <v>0.1986</v>
      </c>
      <c r="AA525">
        <v>2.7099999999999999E-2</v>
      </c>
      <c r="AB525">
        <v>0.22570000000000001</v>
      </c>
      <c r="AC525">
        <v>160.49</v>
      </c>
      <c r="AD525" s="1">
        <v>6720.09</v>
      </c>
      <c r="AE525">
        <v>757.83</v>
      </c>
      <c r="AF525" s="1">
        <v>162650.23999999999</v>
      </c>
      <c r="AG525">
        <v>381</v>
      </c>
      <c r="AH525" s="1">
        <v>41530</v>
      </c>
      <c r="AI525" s="1">
        <v>75781</v>
      </c>
      <c r="AJ525">
        <v>54.49</v>
      </c>
      <c r="AK525">
        <v>41.23</v>
      </c>
      <c r="AL525">
        <v>42.66</v>
      </c>
      <c r="AM525">
        <v>5.4</v>
      </c>
      <c r="AN525">
        <v>0</v>
      </c>
      <c r="AO525">
        <v>0.8679</v>
      </c>
      <c r="AP525" s="1">
        <v>1434.8</v>
      </c>
      <c r="AQ525" s="1">
        <v>1531.74</v>
      </c>
      <c r="AR525" s="1">
        <v>6500.98</v>
      </c>
      <c r="AS525">
        <v>574.57000000000005</v>
      </c>
      <c r="AT525">
        <v>241.09</v>
      </c>
      <c r="AU525" s="1">
        <v>10283.19</v>
      </c>
      <c r="AV525" s="1">
        <v>4065.94</v>
      </c>
      <c r="AW525">
        <v>0.35389999999999999</v>
      </c>
      <c r="AX525" s="1">
        <v>5780.66</v>
      </c>
      <c r="AY525">
        <v>0.50309999999999999</v>
      </c>
      <c r="AZ525" s="1">
        <v>1204.29</v>
      </c>
      <c r="BA525">
        <v>0.1048</v>
      </c>
      <c r="BB525">
        <v>439.2</v>
      </c>
      <c r="BC525">
        <v>3.8199999999999998E-2</v>
      </c>
      <c r="BD525" s="1">
        <v>11490.08</v>
      </c>
      <c r="BE525" s="1">
        <v>2702.13</v>
      </c>
      <c r="BF525">
        <v>0.53569999999999995</v>
      </c>
      <c r="BG525">
        <v>0.5917</v>
      </c>
      <c r="BH525">
        <v>0.20730000000000001</v>
      </c>
      <c r="BI525">
        <v>9.2100000000000001E-2</v>
      </c>
      <c r="BJ525">
        <v>3.6799999999999999E-2</v>
      </c>
      <c r="BK525">
        <v>7.2099999999999997E-2</v>
      </c>
    </row>
    <row r="526" spans="1:63" x14ac:dyDescent="0.25">
      <c r="A526" t="s">
        <v>527</v>
      </c>
      <c r="B526">
        <v>44909</v>
      </c>
      <c r="C526">
        <v>70</v>
      </c>
      <c r="D526">
        <v>454.11</v>
      </c>
      <c r="E526" s="1">
        <v>31787.97</v>
      </c>
      <c r="F526" s="1">
        <v>23160.26</v>
      </c>
      <c r="G526">
        <v>4.4000000000000003E-3</v>
      </c>
      <c r="H526">
        <v>6.9999999999999999E-4</v>
      </c>
      <c r="I526">
        <v>0.44259999999999999</v>
      </c>
      <c r="J526">
        <v>1.1000000000000001E-3</v>
      </c>
      <c r="K526">
        <v>0.1178</v>
      </c>
      <c r="L526">
        <v>0.32650000000000001</v>
      </c>
      <c r="M526">
        <v>0.1069</v>
      </c>
      <c r="N526">
        <v>0.85680000000000001</v>
      </c>
      <c r="O526">
        <v>1.3299999999999999E-2</v>
      </c>
      <c r="P526">
        <v>0.22309999999999999</v>
      </c>
      <c r="Q526" s="1">
        <v>61806.84</v>
      </c>
      <c r="R526">
        <v>0.30059999999999998</v>
      </c>
      <c r="S526">
        <v>0.17100000000000001</v>
      </c>
      <c r="T526">
        <v>0.52829999999999999</v>
      </c>
      <c r="U526">
        <v>270.67</v>
      </c>
      <c r="V526" s="1">
        <v>82503.199999999997</v>
      </c>
      <c r="W526">
        <v>117.35</v>
      </c>
      <c r="X526" s="1">
        <v>74366.97</v>
      </c>
      <c r="Y526">
        <v>0.62980000000000003</v>
      </c>
      <c r="Z526">
        <v>0.28939999999999999</v>
      </c>
      <c r="AA526">
        <v>8.0799999999999997E-2</v>
      </c>
      <c r="AB526">
        <v>0.37019999999999997</v>
      </c>
      <c r="AC526">
        <v>74.37</v>
      </c>
      <c r="AD526" s="1">
        <v>3531.43</v>
      </c>
      <c r="AE526">
        <v>378.42</v>
      </c>
      <c r="AF526" s="1">
        <v>64216.98</v>
      </c>
      <c r="AG526">
        <v>26</v>
      </c>
      <c r="AH526" s="1">
        <v>26368</v>
      </c>
      <c r="AI526" s="1">
        <v>38713</v>
      </c>
      <c r="AJ526">
        <v>66.13</v>
      </c>
      <c r="AK526">
        <v>40.090000000000003</v>
      </c>
      <c r="AL526">
        <v>58.38</v>
      </c>
      <c r="AM526">
        <v>3.6</v>
      </c>
      <c r="AN526">
        <v>0</v>
      </c>
      <c r="AO526">
        <v>0.98599999999999999</v>
      </c>
      <c r="AP526" s="1">
        <v>2377.9899999999998</v>
      </c>
      <c r="AQ526" s="1">
        <v>2994.8</v>
      </c>
      <c r="AR526" s="1">
        <v>7663.53</v>
      </c>
      <c r="AS526" s="1">
        <v>1008.18</v>
      </c>
      <c r="AT526">
        <v>684.44</v>
      </c>
      <c r="AU526" s="1">
        <v>14728.93</v>
      </c>
      <c r="AV526" s="1">
        <v>12260.09</v>
      </c>
      <c r="AW526">
        <v>0.62570000000000003</v>
      </c>
      <c r="AX526" s="1">
        <v>4343.63</v>
      </c>
      <c r="AY526">
        <v>0.22170000000000001</v>
      </c>
      <c r="AZ526">
        <v>647.35</v>
      </c>
      <c r="BA526">
        <v>3.3000000000000002E-2</v>
      </c>
      <c r="BB526" s="1">
        <v>2343.06</v>
      </c>
      <c r="BC526">
        <v>0.1196</v>
      </c>
      <c r="BD526" s="1">
        <v>19594.14</v>
      </c>
      <c r="BE526" s="1">
        <v>5820.57</v>
      </c>
      <c r="BF526">
        <v>3.1753</v>
      </c>
      <c r="BG526">
        <v>0.46710000000000002</v>
      </c>
      <c r="BH526">
        <v>0.1968</v>
      </c>
      <c r="BI526">
        <v>0.30990000000000001</v>
      </c>
      <c r="BJ526">
        <v>1.72E-2</v>
      </c>
      <c r="BK526">
        <v>8.9999999999999993E-3</v>
      </c>
    </row>
    <row r="527" spans="1:63" x14ac:dyDescent="0.25">
      <c r="A527" t="s">
        <v>528</v>
      </c>
      <c r="B527">
        <v>44917</v>
      </c>
      <c r="C527">
        <v>5</v>
      </c>
      <c r="D527">
        <v>164.67</v>
      </c>
      <c r="E527">
        <v>823.33</v>
      </c>
      <c r="F527">
        <v>890.12</v>
      </c>
      <c r="G527">
        <v>8.9999999999999993E-3</v>
      </c>
      <c r="H527">
        <v>2.2000000000000001E-3</v>
      </c>
      <c r="I527">
        <v>1.1299999999999999E-2</v>
      </c>
      <c r="J527">
        <v>2.2000000000000001E-3</v>
      </c>
      <c r="K527">
        <v>1.01E-2</v>
      </c>
      <c r="L527">
        <v>0.91110000000000002</v>
      </c>
      <c r="M527">
        <v>5.3999999999999999E-2</v>
      </c>
      <c r="N527">
        <v>0.55820000000000003</v>
      </c>
      <c r="O527">
        <v>0</v>
      </c>
      <c r="P527">
        <v>0.1358</v>
      </c>
      <c r="Q527" s="1">
        <v>46143.9</v>
      </c>
      <c r="R527">
        <v>0.23880000000000001</v>
      </c>
      <c r="S527">
        <v>0.19400000000000001</v>
      </c>
      <c r="T527">
        <v>0.56720000000000004</v>
      </c>
      <c r="U527">
        <v>6</v>
      </c>
      <c r="V527" s="1">
        <v>79830.5</v>
      </c>
      <c r="W527">
        <v>133.12</v>
      </c>
      <c r="X527" s="1">
        <v>113184.74</v>
      </c>
      <c r="Y527">
        <v>0.62139999999999995</v>
      </c>
      <c r="Z527">
        <v>0.1225</v>
      </c>
      <c r="AA527">
        <v>0.25609999999999999</v>
      </c>
      <c r="AB527">
        <v>0.37859999999999999</v>
      </c>
      <c r="AC527">
        <v>113.18</v>
      </c>
      <c r="AD527" s="1">
        <v>3109.51</v>
      </c>
      <c r="AE527">
        <v>364.13</v>
      </c>
      <c r="AF527" s="1">
        <v>89308.39</v>
      </c>
      <c r="AG527">
        <v>73</v>
      </c>
      <c r="AH527" s="1">
        <v>30256</v>
      </c>
      <c r="AI527" s="1">
        <v>44989</v>
      </c>
      <c r="AJ527">
        <v>39.71</v>
      </c>
      <c r="AK527">
        <v>22</v>
      </c>
      <c r="AL527">
        <v>29.64</v>
      </c>
      <c r="AM527">
        <v>5.15</v>
      </c>
      <c r="AN527">
        <v>0</v>
      </c>
      <c r="AO527">
        <v>0.5081</v>
      </c>
      <c r="AP527" s="1">
        <v>1619.2</v>
      </c>
      <c r="AQ527" s="1">
        <v>1661.42</v>
      </c>
      <c r="AR527" s="1">
        <v>4885.16</v>
      </c>
      <c r="AS527">
        <v>366.29</v>
      </c>
      <c r="AT527">
        <v>88.61</v>
      </c>
      <c r="AU527" s="1">
        <v>8620.7000000000007</v>
      </c>
      <c r="AV527" s="1">
        <v>8063.41</v>
      </c>
      <c r="AW527">
        <v>0.63129999999999997</v>
      </c>
      <c r="AX527" s="1">
        <v>2444.38</v>
      </c>
      <c r="AY527">
        <v>0.19139999999999999</v>
      </c>
      <c r="AZ527" s="1">
        <v>1431.03</v>
      </c>
      <c r="BA527">
        <v>0.112</v>
      </c>
      <c r="BB527">
        <v>834.59</v>
      </c>
      <c r="BC527">
        <v>6.5299999999999997E-2</v>
      </c>
      <c r="BD527" s="1">
        <v>12773.41</v>
      </c>
      <c r="BE527" s="1">
        <v>7870.71</v>
      </c>
      <c r="BF527">
        <v>3.0590000000000002</v>
      </c>
      <c r="BG527">
        <v>0.50339999999999996</v>
      </c>
      <c r="BH527">
        <v>0.20760000000000001</v>
      </c>
      <c r="BI527">
        <v>0.23089999999999999</v>
      </c>
      <c r="BJ527">
        <v>4.2299999999999997E-2</v>
      </c>
      <c r="BK527">
        <v>1.5800000000000002E-2</v>
      </c>
    </row>
    <row r="528" spans="1:63" x14ac:dyDescent="0.25">
      <c r="A528" t="s">
        <v>529</v>
      </c>
      <c r="B528">
        <v>91397</v>
      </c>
      <c r="C528">
        <v>58</v>
      </c>
      <c r="D528">
        <v>14.88</v>
      </c>
      <c r="E528">
        <v>863.18</v>
      </c>
      <c r="F528">
        <v>774.61</v>
      </c>
      <c r="G528">
        <v>1.1000000000000001E-3</v>
      </c>
      <c r="H528">
        <v>0</v>
      </c>
      <c r="I528">
        <v>2.7000000000000001E-3</v>
      </c>
      <c r="J528">
        <v>2.2000000000000001E-3</v>
      </c>
      <c r="K528">
        <v>2.2800000000000001E-2</v>
      </c>
      <c r="L528">
        <v>0.94779999999999998</v>
      </c>
      <c r="M528">
        <v>2.3300000000000001E-2</v>
      </c>
      <c r="N528">
        <v>0.3775</v>
      </c>
      <c r="O528">
        <v>0</v>
      </c>
      <c r="P528">
        <v>9.98E-2</v>
      </c>
      <c r="Q528" s="1">
        <v>62647.519999999997</v>
      </c>
      <c r="R528">
        <v>0.16950000000000001</v>
      </c>
      <c r="S528">
        <v>0.1017</v>
      </c>
      <c r="T528">
        <v>0.7288</v>
      </c>
      <c r="U528">
        <v>9</v>
      </c>
      <c r="V528" s="1">
        <v>79881.56</v>
      </c>
      <c r="W528">
        <v>89.25</v>
      </c>
      <c r="X528" s="1">
        <v>158541.35999999999</v>
      </c>
      <c r="Y528">
        <v>0.83640000000000003</v>
      </c>
      <c r="Z528">
        <v>9.9299999999999999E-2</v>
      </c>
      <c r="AA528">
        <v>6.4399999999999999E-2</v>
      </c>
      <c r="AB528">
        <v>0.1636</v>
      </c>
      <c r="AC528">
        <v>158.54</v>
      </c>
      <c r="AD528" s="1">
        <v>5652.38</v>
      </c>
      <c r="AE528">
        <v>667.92</v>
      </c>
      <c r="AF528" s="1">
        <v>160320.47</v>
      </c>
      <c r="AG528">
        <v>368</v>
      </c>
      <c r="AH528" s="1">
        <v>33723</v>
      </c>
      <c r="AI528" s="1">
        <v>49698</v>
      </c>
      <c r="AJ528">
        <v>42.53</v>
      </c>
      <c r="AK528">
        <v>34.729999999999997</v>
      </c>
      <c r="AL528">
        <v>38.94</v>
      </c>
      <c r="AM528">
        <v>4.4000000000000004</v>
      </c>
      <c r="AN528" s="1">
        <v>1358.57</v>
      </c>
      <c r="AO528">
        <v>1.8318000000000001</v>
      </c>
      <c r="AP528" s="1">
        <v>1701.85</v>
      </c>
      <c r="AQ528" s="1">
        <v>2478.5100000000002</v>
      </c>
      <c r="AR528" s="1">
        <v>7257.65</v>
      </c>
      <c r="AS528">
        <v>940.41</v>
      </c>
      <c r="AT528">
        <v>477.79</v>
      </c>
      <c r="AU528" s="1">
        <v>12856.16</v>
      </c>
      <c r="AV528" s="1">
        <v>6827.01</v>
      </c>
      <c r="AW528">
        <v>0.44600000000000001</v>
      </c>
      <c r="AX528" s="1">
        <v>6673.37</v>
      </c>
      <c r="AY528">
        <v>0.436</v>
      </c>
      <c r="AZ528" s="1">
        <v>1132.6300000000001</v>
      </c>
      <c r="BA528">
        <v>7.3999999999999996E-2</v>
      </c>
      <c r="BB528">
        <v>673.54</v>
      </c>
      <c r="BC528">
        <v>4.3999999999999997E-2</v>
      </c>
      <c r="BD528" s="1">
        <v>15306.55</v>
      </c>
      <c r="BE528" s="1">
        <v>4695.7299999999996</v>
      </c>
      <c r="BF528">
        <v>1.4552</v>
      </c>
      <c r="BG528">
        <v>0.55359999999999998</v>
      </c>
      <c r="BH528">
        <v>0.22420000000000001</v>
      </c>
      <c r="BI528">
        <v>0.17180000000000001</v>
      </c>
      <c r="BJ528">
        <v>3.4200000000000001E-2</v>
      </c>
      <c r="BK528">
        <v>1.6199999999999999E-2</v>
      </c>
    </row>
    <row r="529" spans="1:63" x14ac:dyDescent="0.25">
      <c r="A529" t="s">
        <v>530</v>
      </c>
      <c r="B529">
        <v>48876</v>
      </c>
      <c r="C529">
        <v>230</v>
      </c>
      <c r="D529">
        <v>12.96</v>
      </c>
      <c r="E529" s="1">
        <v>2979.72</v>
      </c>
      <c r="F529" s="1">
        <v>2965.56</v>
      </c>
      <c r="G529">
        <v>6.4000000000000003E-3</v>
      </c>
      <c r="H529">
        <v>2.9999999999999997E-4</v>
      </c>
      <c r="I529">
        <v>9.7000000000000003E-3</v>
      </c>
      <c r="J529">
        <v>1.6999999999999999E-3</v>
      </c>
      <c r="K529">
        <v>1.1900000000000001E-2</v>
      </c>
      <c r="L529">
        <v>0.92290000000000005</v>
      </c>
      <c r="M529">
        <v>4.7100000000000003E-2</v>
      </c>
      <c r="N529">
        <v>0.36299999999999999</v>
      </c>
      <c r="O529">
        <v>2.3999999999999998E-3</v>
      </c>
      <c r="P529">
        <v>0.14860000000000001</v>
      </c>
      <c r="Q529" s="1">
        <v>51165.49</v>
      </c>
      <c r="R529">
        <v>0.18890000000000001</v>
      </c>
      <c r="S529">
        <v>0.15559999999999999</v>
      </c>
      <c r="T529">
        <v>0.65559999999999996</v>
      </c>
      <c r="U529">
        <v>22.05</v>
      </c>
      <c r="V529" s="1">
        <v>70909.16</v>
      </c>
      <c r="W529">
        <v>131.12</v>
      </c>
      <c r="X529" s="1">
        <v>160831.56</v>
      </c>
      <c r="Y529">
        <v>0.67769999999999997</v>
      </c>
      <c r="Z529">
        <v>0.12839999999999999</v>
      </c>
      <c r="AA529">
        <v>0.19389999999999999</v>
      </c>
      <c r="AB529">
        <v>0.32229999999999998</v>
      </c>
      <c r="AC529">
        <v>160.83000000000001</v>
      </c>
      <c r="AD529" s="1">
        <v>4104.55</v>
      </c>
      <c r="AE529">
        <v>325.93</v>
      </c>
      <c r="AF529" s="1">
        <v>131121.91</v>
      </c>
      <c r="AG529">
        <v>214</v>
      </c>
      <c r="AH529" s="1">
        <v>34238</v>
      </c>
      <c r="AI529" s="1">
        <v>53058</v>
      </c>
      <c r="AJ529">
        <v>38.75</v>
      </c>
      <c r="AK529">
        <v>22</v>
      </c>
      <c r="AL529">
        <v>24.12</v>
      </c>
      <c r="AM529">
        <v>4.45</v>
      </c>
      <c r="AN529">
        <v>0</v>
      </c>
      <c r="AO529">
        <v>0.66159999999999997</v>
      </c>
      <c r="AP529" s="1">
        <v>1546.15</v>
      </c>
      <c r="AQ529" s="1">
        <v>2031.57</v>
      </c>
      <c r="AR529" s="1">
        <v>6184.13</v>
      </c>
      <c r="AS529">
        <v>231.99</v>
      </c>
      <c r="AT529">
        <v>8.74</v>
      </c>
      <c r="AU529" s="1">
        <v>10002.57</v>
      </c>
      <c r="AV529" s="1">
        <v>6336.25</v>
      </c>
      <c r="AW529">
        <v>0.54849999999999999</v>
      </c>
      <c r="AX529" s="1">
        <v>3376.62</v>
      </c>
      <c r="AY529">
        <v>0.2923</v>
      </c>
      <c r="AZ529" s="1">
        <v>1235.43</v>
      </c>
      <c r="BA529">
        <v>0.107</v>
      </c>
      <c r="BB529">
        <v>602.65</v>
      </c>
      <c r="BC529">
        <v>5.2200000000000003E-2</v>
      </c>
      <c r="BD529" s="1">
        <v>11550.94</v>
      </c>
      <c r="BE529" s="1">
        <v>5227.62</v>
      </c>
      <c r="BF529">
        <v>1.7385999999999999</v>
      </c>
      <c r="BG529">
        <v>0.50049999999999994</v>
      </c>
      <c r="BH529">
        <v>0.22009999999999999</v>
      </c>
      <c r="BI529">
        <v>0.13519999999999999</v>
      </c>
      <c r="BJ529">
        <v>3.5000000000000003E-2</v>
      </c>
      <c r="BK529">
        <v>0.10920000000000001</v>
      </c>
    </row>
    <row r="530" spans="1:63" x14ac:dyDescent="0.25">
      <c r="A530" t="s">
        <v>531</v>
      </c>
      <c r="B530">
        <v>46680</v>
      </c>
      <c r="C530">
        <v>86</v>
      </c>
      <c r="D530">
        <v>8.2799999999999994</v>
      </c>
      <c r="E530">
        <v>712.34</v>
      </c>
      <c r="F530">
        <v>814.82</v>
      </c>
      <c r="G530">
        <v>0</v>
      </c>
      <c r="H530">
        <v>0</v>
      </c>
      <c r="I530">
        <v>1.1999999999999999E-3</v>
      </c>
      <c r="J530">
        <v>4.7999999999999996E-3</v>
      </c>
      <c r="K530">
        <v>1.01E-2</v>
      </c>
      <c r="L530">
        <v>0.96919999999999995</v>
      </c>
      <c r="M530">
        <v>1.47E-2</v>
      </c>
      <c r="N530">
        <v>0.34429999999999999</v>
      </c>
      <c r="O530">
        <v>1.1999999999999999E-3</v>
      </c>
      <c r="P530">
        <v>0.1076</v>
      </c>
      <c r="Q530" s="1">
        <v>54412.79</v>
      </c>
      <c r="R530">
        <v>0.2727</v>
      </c>
      <c r="S530">
        <v>0.1636</v>
      </c>
      <c r="T530">
        <v>0.56359999999999999</v>
      </c>
      <c r="U530">
        <v>8.1999999999999993</v>
      </c>
      <c r="V530" s="1">
        <v>65489.9</v>
      </c>
      <c r="W530">
        <v>83.36</v>
      </c>
      <c r="X530" s="1">
        <v>184342.24</v>
      </c>
      <c r="Y530">
        <v>0.75890000000000002</v>
      </c>
      <c r="Z530">
        <v>2.4899999999999999E-2</v>
      </c>
      <c r="AA530">
        <v>0.2162</v>
      </c>
      <c r="AB530">
        <v>0.24110000000000001</v>
      </c>
      <c r="AC530">
        <v>184.34</v>
      </c>
      <c r="AD530" s="1">
        <v>4468.2700000000004</v>
      </c>
      <c r="AE530">
        <v>465.44</v>
      </c>
      <c r="AF530" s="1">
        <v>154724.26999999999</v>
      </c>
      <c r="AG530">
        <v>333</v>
      </c>
      <c r="AH530" s="1">
        <v>33484</v>
      </c>
      <c r="AI530" s="1">
        <v>47474</v>
      </c>
      <c r="AJ530">
        <v>27.68</v>
      </c>
      <c r="AK530">
        <v>23.3</v>
      </c>
      <c r="AL530">
        <v>22.89</v>
      </c>
      <c r="AM530">
        <v>4.8</v>
      </c>
      <c r="AN530" s="1">
        <v>1817.92</v>
      </c>
      <c r="AO530">
        <v>1.9550000000000001</v>
      </c>
      <c r="AP530" s="1">
        <v>1242.08</v>
      </c>
      <c r="AQ530" s="1">
        <v>1864.26</v>
      </c>
      <c r="AR530" s="1">
        <v>5455.67</v>
      </c>
      <c r="AS530">
        <v>780.82</v>
      </c>
      <c r="AT530">
        <v>411.31</v>
      </c>
      <c r="AU530" s="1">
        <v>9754.1</v>
      </c>
      <c r="AV530" s="1">
        <v>5762.19</v>
      </c>
      <c r="AW530">
        <v>0.43390000000000001</v>
      </c>
      <c r="AX530" s="1">
        <v>4782.3100000000004</v>
      </c>
      <c r="AY530">
        <v>0.36009999999999998</v>
      </c>
      <c r="AZ530" s="1">
        <v>2079.0300000000002</v>
      </c>
      <c r="BA530">
        <v>0.1565</v>
      </c>
      <c r="BB530">
        <v>657.37</v>
      </c>
      <c r="BC530">
        <v>4.9500000000000002E-2</v>
      </c>
      <c r="BD530" s="1">
        <v>13280.91</v>
      </c>
      <c r="BE530" s="1">
        <v>6694.6</v>
      </c>
      <c r="BF530">
        <v>2.9260000000000002</v>
      </c>
      <c r="BG530">
        <v>0.53839999999999999</v>
      </c>
      <c r="BH530">
        <v>0.2056</v>
      </c>
      <c r="BI530">
        <v>0.19209999999999999</v>
      </c>
      <c r="BJ530">
        <v>3.6700000000000003E-2</v>
      </c>
      <c r="BK530">
        <v>2.7199999999999998E-2</v>
      </c>
    </row>
    <row r="531" spans="1:63" x14ac:dyDescent="0.25">
      <c r="A531" t="s">
        <v>532</v>
      </c>
      <c r="B531">
        <v>46201</v>
      </c>
      <c r="C531">
        <v>83</v>
      </c>
      <c r="D531">
        <v>11.16</v>
      </c>
      <c r="E531">
        <v>926.61</v>
      </c>
      <c r="F531">
        <v>794.42</v>
      </c>
      <c r="G531">
        <v>1.2999999999999999E-3</v>
      </c>
      <c r="H531">
        <v>3.8E-3</v>
      </c>
      <c r="I531">
        <v>9.9000000000000008E-3</v>
      </c>
      <c r="J531">
        <v>1.2999999999999999E-3</v>
      </c>
      <c r="K531">
        <v>2.8799999999999999E-2</v>
      </c>
      <c r="L531">
        <v>0.92500000000000004</v>
      </c>
      <c r="M531">
        <v>0.03</v>
      </c>
      <c r="N531">
        <v>0.37540000000000001</v>
      </c>
      <c r="O531">
        <v>0</v>
      </c>
      <c r="P531">
        <v>0.1565</v>
      </c>
      <c r="Q531" s="1">
        <v>54246.34</v>
      </c>
      <c r="R531">
        <v>0.24660000000000001</v>
      </c>
      <c r="S531">
        <v>0.12330000000000001</v>
      </c>
      <c r="T531">
        <v>0.63009999999999999</v>
      </c>
      <c r="U531">
        <v>13.24</v>
      </c>
      <c r="V531" s="1">
        <v>64705.73</v>
      </c>
      <c r="W531">
        <v>66.59</v>
      </c>
      <c r="X531" s="1">
        <v>145876.85999999999</v>
      </c>
      <c r="Y531">
        <v>0.93089999999999995</v>
      </c>
      <c r="Z531">
        <v>3.4000000000000002E-2</v>
      </c>
      <c r="AA531">
        <v>3.5200000000000002E-2</v>
      </c>
      <c r="AB531">
        <v>6.9099999999999995E-2</v>
      </c>
      <c r="AC531">
        <v>145.88</v>
      </c>
      <c r="AD531" s="1">
        <v>3265</v>
      </c>
      <c r="AE531">
        <v>396.86</v>
      </c>
      <c r="AF531" s="1">
        <v>145132.21</v>
      </c>
      <c r="AG531">
        <v>280</v>
      </c>
      <c r="AH531" s="1">
        <v>37645</v>
      </c>
      <c r="AI531" s="1">
        <v>54059</v>
      </c>
      <c r="AJ531">
        <v>27.6</v>
      </c>
      <c r="AK531">
        <v>22</v>
      </c>
      <c r="AL531">
        <v>27.45</v>
      </c>
      <c r="AM531">
        <v>5</v>
      </c>
      <c r="AN531" s="1">
        <v>2241.0700000000002</v>
      </c>
      <c r="AO531">
        <v>1.5588</v>
      </c>
      <c r="AP531" s="1">
        <v>2032.7</v>
      </c>
      <c r="AQ531" s="1">
        <v>3846.03</v>
      </c>
      <c r="AR531" s="1">
        <v>5782.56</v>
      </c>
      <c r="AS531">
        <v>289.5</v>
      </c>
      <c r="AT531">
        <v>315.94</v>
      </c>
      <c r="AU531" s="1">
        <v>12266.77</v>
      </c>
      <c r="AV531" s="1">
        <v>7596.27</v>
      </c>
      <c r="AW531">
        <v>0.49619999999999997</v>
      </c>
      <c r="AX531" s="1">
        <v>5761.37</v>
      </c>
      <c r="AY531">
        <v>0.37630000000000002</v>
      </c>
      <c r="AZ531" s="1">
        <v>1188.43</v>
      </c>
      <c r="BA531">
        <v>7.7600000000000002E-2</v>
      </c>
      <c r="BB531">
        <v>763.43</v>
      </c>
      <c r="BC531">
        <v>4.99E-2</v>
      </c>
      <c r="BD531" s="1">
        <v>15309.5</v>
      </c>
      <c r="BE531" s="1">
        <v>4775.07</v>
      </c>
      <c r="BF531">
        <v>1.4968999999999999</v>
      </c>
      <c r="BG531">
        <v>0.45569999999999999</v>
      </c>
      <c r="BH531">
        <v>0.15440000000000001</v>
      </c>
      <c r="BI531">
        <v>0.33360000000000001</v>
      </c>
      <c r="BJ531">
        <v>4.4699999999999997E-2</v>
      </c>
      <c r="BK531">
        <v>1.1599999999999999E-2</v>
      </c>
    </row>
    <row r="532" spans="1:63" x14ac:dyDescent="0.25">
      <c r="A532" t="s">
        <v>533</v>
      </c>
      <c r="B532">
        <v>45922</v>
      </c>
      <c r="C532">
        <v>39</v>
      </c>
      <c r="D532">
        <v>20.59</v>
      </c>
      <c r="E532">
        <v>802.95</v>
      </c>
      <c r="F532">
        <v>780.17</v>
      </c>
      <c r="G532">
        <v>1.2999999999999999E-3</v>
      </c>
      <c r="H532">
        <v>0</v>
      </c>
      <c r="I532">
        <v>5.1000000000000004E-3</v>
      </c>
      <c r="J532">
        <v>0</v>
      </c>
      <c r="K532">
        <v>4.4000000000000003E-3</v>
      </c>
      <c r="L532">
        <v>0.96379999999999999</v>
      </c>
      <c r="M532">
        <v>2.5399999999999999E-2</v>
      </c>
      <c r="N532">
        <v>0.99229999999999996</v>
      </c>
      <c r="O532">
        <v>0</v>
      </c>
      <c r="P532">
        <v>0.217</v>
      </c>
      <c r="Q532" s="1">
        <v>54279.19</v>
      </c>
      <c r="R532">
        <v>0.2727</v>
      </c>
      <c r="S532">
        <v>0.1515</v>
      </c>
      <c r="T532">
        <v>0.57579999999999998</v>
      </c>
      <c r="U532">
        <v>9.4499999999999993</v>
      </c>
      <c r="V532" s="1">
        <v>69084.87</v>
      </c>
      <c r="W532">
        <v>81.39</v>
      </c>
      <c r="X532" s="1">
        <v>56658.35</v>
      </c>
      <c r="Y532">
        <v>0.84919999999999995</v>
      </c>
      <c r="Z532">
        <v>5.96E-2</v>
      </c>
      <c r="AA532">
        <v>9.1200000000000003E-2</v>
      </c>
      <c r="AB532">
        <v>0.15079999999999999</v>
      </c>
      <c r="AC532">
        <v>56.66</v>
      </c>
      <c r="AD532" s="1">
        <v>1292.5</v>
      </c>
      <c r="AE532">
        <v>215.73</v>
      </c>
      <c r="AF532" s="1">
        <v>51043.37</v>
      </c>
      <c r="AG532">
        <v>10</v>
      </c>
      <c r="AH532" s="1">
        <v>28922</v>
      </c>
      <c r="AI532" s="1">
        <v>37297</v>
      </c>
      <c r="AJ532">
        <v>30.7</v>
      </c>
      <c r="AK532">
        <v>22</v>
      </c>
      <c r="AL532">
        <v>22.27</v>
      </c>
      <c r="AM532">
        <v>3.9</v>
      </c>
      <c r="AN532">
        <v>0</v>
      </c>
      <c r="AO532">
        <v>0.67049999999999998</v>
      </c>
      <c r="AP532" s="1">
        <v>1818.37</v>
      </c>
      <c r="AQ532" s="1">
        <v>3079.31</v>
      </c>
      <c r="AR532" s="1">
        <v>9492.7800000000007</v>
      </c>
      <c r="AS532">
        <v>694.53</v>
      </c>
      <c r="AT532">
        <v>727.64</v>
      </c>
      <c r="AU532" s="1">
        <v>15812.7</v>
      </c>
      <c r="AV532" s="1">
        <v>13304.59</v>
      </c>
      <c r="AW532">
        <v>0.75390000000000001</v>
      </c>
      <c r="AX532" s="1">
        <v>1081.6500000000001</v>
      </c>
      <c r="AY532">
        <v>6.13E-2</v>
      </c>
      <c r="AZ532" s="1">
        <v>1185.3900000000001</v>
      </c>
      <c r="BA532">
        <v>6.7199999999999996E-2</v>
      </c>
      <c r="BB532" s="1">
        <v>2075.3200000000002</v>
      </c>
      <c r="BC532">
        <v>0.1176</v>
      </c>
      <c r="BD532" s="1">
        <v>17646.939999999999</v>
      </c>
      <c r="BE532" s="1">
        <v>13119.36</v>
      </c>
      <c r="BF532">
        <v>9.7655999999999992</v>
      </c>
      <c r="BG532">
        <v>0.50260000000000005</v>
      </c>
      <c r="BH532">
        <v>0.247</v>
      </c>
      <c r="BI532">
        <v>0.20519999999999999</v>
      </c>
      <c r="BJ532">
        <v>3.39E-2</v>
      </c>
      <c r="BK532">
        <v>1.1299999999999999E-2</v>
      </c>
    </row>
    <row r="533" spans="1:63" x14ac:dyDescent="0.25">
      <c r="A533" t="s">
        <v>534</v>
      </c>
      <c r="B533">
        <v>50591</v>
      </c>
      <c r="C533">
        <v>97</v>
      </c>
      <c r="D533">
        <v>17.05</v>
      </c>
      <c r="E533" s="1">
        <v>1654.32</v>
      </c>
      <c r="F533" s="1">
        <v>1571.12</v>
      </c>
      <c r="G533">
        <v>3.2000000000000002E-3</v>
      </c>
      <c r="H533">
        <v>0</v>
      </c>
      <c r="I533">
        <v>7.6E-3</v>
      </c>
      <c r="J533">
        <v>1.5E-3</v>
      </c>
      <c r="K533">
        <v>2.46E-2</v>
      </c>
      <c r="L533">
        <v>0.94199999999999995</v>
      </c>
      <c r="M533">
        <v>2.1100000000000001E-2</v>
      </c>
      <c r="N533">
        <v>0.34560000000000002</v>
      </c>
      <c r="O533">
        <v>7.1999999999999998E-3</v>
      </c>
      <c r="P533">
        <v>0.12709999999999999</v>
      </c>
      <c r="Q533" s="1">
        <v>58187.08</v>
      </c>
      <c r="R533">
        <v>0.1406</v>
      </c>
      <c r="S533">
        <v>0.1953</v>
      </c>
      <c r="T533">
        <v>0.66410000000000002</v>
      </c>
      <c r="U533">
        <v>16.2</v>
      </c>
      <c r="V533" s="1">
        <v>66444.509999999995</v>
      </c>
      <c r="W533">
        <v>98.34</v>
      </c>
      <c r="X533" s="1">
        <v>194020.91</v>
      </c>
      <c r="Y533">
        <v>0.72919999999999996</v>
      </c>
      <c r="Z533">
        <v>0.1057</v>
      </c>
      <c r="AA533">
        <v>0.1651</v>
      </c>
      <c r="AB533">
        <v>0.27079999999999999</v>
      </c>
      <c r="AC533">
        <v>194.02</v>
      </c>
      <c r="AD533" s="1">
        <v>5945.8</v>
      </c>
      <c r="AE533">
        <v>547.03</v>
      </c>
      <c r="AF533" s="1">
        <v>172196.18</v>
      </c>
      <c r="AG533">
        <v>407</v>
      </c>
      <c r="AH533" s="1">
        <v>33384</v>
      </c>
      <c r="AI533" s="1">
        <v>59555</v>
      </c>
      <c r="AJ533">
        <v>49.5</v>
      </c>
      <c r="AK533">
        <v>26.2</v>
      </c>
      <c r="AL533">
        <v>31.86</v>
      </c>
      <c r="AM533">
        <v>4.4000000000000004</v>
      </c>
      <c r="AN533" s="1">
        <v>1121.57</v>
      </c>
      <c r="AO533">
        <v>1.1053999999999999</v>
      </c>
      <c r="AP533" s="1">
        <v>1235.94</v>
      </c>
      <c r="AQ533" s="1">
        <v>2153.9</v>
      </c>
      <c r="AR533" s="1">
        <v>8196.7199999999993</v>
      </c>
      <c r="AS533">
        <v>505.55</v>
      </c>
      <c r="AT533">
        <v>667.93</v>
      </c>
      <c r="AU533" s="1">
        <v>12760.04</v>
      </c>
      <c r="AV533" s="1">
        <v>5217.0200000000004</v>
      </c>
      <c r="AW533">
        <v>0.36559999999999998</v>
      </c>
      <c r="AX533" s="1">
        <v>6486.78</v>
      </c>
      <c r="AY533">
        <v>0.4546</v>
      </c>
      <c r="AZ533" s="1">
        <v>1766.73</v>
      </c>
      <c r="BA533">
        <v>0.12379999999999999</v>
      </c>
      <c r="BB533">
        <v>799.49</v>
      </c>
      <c r="BC533">
        <v>5.6000000000000001E-2</v>
      </c>
      <c r="BD533" s="1">
        <v>14270.02</v>
      </c>
      <c r="BE533" s="1">
        <v>4361.1499999999996</v>
      </c>
      <c r="BF533">
        <v>0.98229999999999995</v>
      </c>
      <c r="BG533">
        <v>0.5171</v>
      </c>
      <c r="BH533">
        <v>0.28089999999999998</v>
      </c>
      <c r="BI533">
        <v>0.15620000000000001</v>
      </c>
      <c r="BJ533">
        <v>2.9700000000000001E-2</v>
      </c>
      <c r="BK533">
        <v>1.6E-2</v>
      </c>
    </row>
    <row r="534" spans="1:63" x14ac:dyDescent="0.25">
      <c r="A534" t="s">
        <v>535</v>
      </c>
      <c r="B534">
        <v>48694</v>
      </c>
      <c r="C534">
        <v>31</v>
      </c>
      <c r="D534">
        <v>107.29</v>
      </c>
      <c r="E534" s="1">
        <v>3325.91</v>
      </c>
      <c r="F534" s="1">
        <v>2570.88</v>
      </c>
      <c r="G534">
        <v>4.0000000000000002E-4</v>
      </c>
      <c r="H534">
        <v>8.9999999999999998E-4</v>
      </c>
      <c r="I534">
        <v>0.88280000000000003</v>
      </c>
      <c r="J534">
        <v>8.9999999999999998E-4</v>
      </c>
      <c r="K534">
        <v>1.0200000000000001E-2</v>
      </c>
      <c r="L534">
        <v>6.1199999999999997E-2</v>
      </c>
      <c r="M534">
        <v>4.36E-2</v>
      </c>
      <c r="N534">
        <v>1</v>
      </c>
      <c r="O534">
        <v>7.0000000000000001E-3</v>
      </c>
      <c r="P534">
        <v>0.17899999999999999</v>
      </c>
      <c r="Q534" s="1">
        <v>60979.35</v>
      </c>
      <c r="R534">
        <v>0.32140000000000002</v>
      </c>
      <c r="S534">
        <v>0.1837</v>
      </c>
      <c r="T534">
        <v>0.49490000000000001</v>
      </c>
      <c r="U534">
        <v>24.45</v>
      </c>
      <c r="V534" s="1">
        <v>88499.77</v>
      </c>
      <c r="W534">
        <v>133.31</v>
      </c>
      <c r="X534" s="1">
        <v>63824.43</v>
      </c>
      <c r="Y534">
        <v>0.69369999999999998</v>
      </c>
      <c r="Z534">
        <v>0.2412</v>
      </c>
      <c r="AA534">
        <v>6.5100000000000005E-2</v>
      </c>
      <c r="AB534">
        <v>0.30630000000000002</v>
      </c>
      <c r="AC534">
        <v>63.82</v>
      </c>
      <c r="AD534" s="1">
        <v>2812.25</v>
      </c>
      <c r="AE534">
        <v>479.79</v>
      </c>
      <c r="AF534" s="1">
        <v>58069.09</v>
      </c>
      <c r="AG534">
        <v>16</v>
      </c>
      <c r="AH534" s="1">
        <v>25885</v>
      </c>
      <c r="AI534" s="1">
        <v>35786</v>
      </c>
      <c r="AJ534">
        <v>51.52</v>
      </c>
      <c r="AK534">
        <v>41.7</v>
      </c>
      <c r="AL534">
        <v>48.84</v>
      </c>
      <c r="AM534">
        <v>6.2</v>
      </c>
      <c r="AN534">
        <v>0</v>
      </c>
      <c r="AO534">
        <v>1.0109999999999999</v>
      </c>
      <c r="AP534" s="1">
        <v>2398.12</v>
      </c>
      <c r="AQ534" s="1">
        <v>3011.54</v>
      </c>
      <c r="AR534" s="1">
        <v>7935.94</v>
      </c>
      <c r="AS534" s="1">
        <v>1263.7</v>
      </c>
      <c r="AT534">
        <v>728.7</v>
      </c>
      <c r="AU534" s="1">
        <v>15337.98</v>
      </c>
      <c r="AV534" s="1">
        <v>12024.07</v>
      </c>
      <c r="AW534">
        <v>0.68379999999999996</v>
      </c>
      <c r="AX534" s="1">
        <v>2898.02</v>
      </c>
      <c r="AY534">
        <v>0.1648</v>
      </c>
      <c r="AZ534">
        <v>755.55</v>
      </c>
      <c r="BA534">
        <v>4.2999999999999997E-2</v>
      </c>
      <c r="BB534" s="1">
        <v>1906.23</v>
      </c>
      <c r="BC534">
        <v>0.1084</v>
      </c>
      <c r="BD534" s="1">
        <v>17583.87</v>
      </c>
      <c r="BE534" s="1">
        <v>6615.44</v>
      </c>
      <c r="BF534">
        <v>4.3814000000000002</v>
      </c>
      <c r="BG534">
        <v>0.51470000000000005</v>
      </c>
      <c r="BH534">
        <v>0.16539999999999999</v>
      </c>
      <c r="BI534">
        <v>0.2382</v>
      </c>
      <c r="BJ534">
        <v>3.8899999999999997E-2</v>
      </c>
      <c r="BK534">
        <v>4.2799999999999998E-2</v>
      </c>
    </row>
    <row r="535" spans="1:63" x14ac:dyDescent="0.25">
      <c r="A535" t="s">
        <v>536</v>
      </c>
      <c r="B535">
        <v>44925</v>
      </c>
      <c r="C535">
        <v>39</v>
      </c>
      <c r="D535">
        <v>116.09</v>
      </c>
      <c r="E535" s="1">
        <v>4527.47</v>
      </c>
      <c r="F535" s="1">
        <v>4065.93</v>
      </c>
      <c r="G535">
        <v>3.2800000000000003E-2</v>
      </c>
      <c r="H535">
        <v>3.0999999999999999E-3</v>
      </c>
      <c r="I535">
        <v>4.7100000000000003E-2</v>
      </c>
      <c r="J535">
        <v>6.9999999999999999E-4</v>
      </c>
      <c r="K535">
        <v>3.3500000000000002E-2</v>
      </c>
      <c r="L535">
        <v>0.81559999999999999</v>
      </c>
      <c r="M535">
        <v>6.7299999999999999E-2</v>
      </c>
      <c r="N535">
        <v>0.34320000000000001</v>
      </c>
      <c r="O535">
        <v>1.9199999999999998E-2</v>
      </c>
      <c r="P535">
        <v>0.1202</v>
      </c>
      <c r="Q535" s="1">
        <v>64776.89</v>
      </c>
      <c r="R535">
        <v>0.2321</v>
      </c>
      <c r="S535">
        <v>0.16070000000000001</v>
      </c>
      <c r="T535">
        <v>0.60709999999999997</v>
      </c>
      <c r="U535">
        <v>44</v>
      </c>
      <c r="V535" s="1">
        <v>78238.05</v>
      </c>
      <c r="W535">
        <v>97.35</v>
      </c>
      <c r="X535" s="1">
        <v>162727.43</v>
      </c>
      <c r="Y535">
        <v>0.69589999999999996</v>
      </c>
      <c r="Z535">
        <v>0.2671</v>
      </c>
      <c r="AA535">
        <v>3.6999999999999998E-2</v>
      </c>
      <c r="AB535">
        <v>0.30409999999999998</v>
      </c>
      <c r="AC535">
        <v>162.72999999999999</v>
      </c>
      <c r="AD535" s="1">
        <v>4621.29</v>
      </c>
      <c r="AE535">
        <v>419.79</v>
      </c>
      <c r="AF535" s="1">
        <v>156348.22</v>
      </c>
      <c r="AG535">
        <v>348</v>
      </c>
      <c r="AH535" s="1">
        <v>37800</v>
      </c>
      <c r="AI535" s="1">
        <v>62638</v>
      </c>
      <c r="AJ535">
        <v>54.1</v>
      </c>
      <c r="AK535">
        <v>23.79</v>
      </c>
      <c r="AL535">
        <v>36.83</v>
      </c>
      <c r="AM535">
        <v>4.5</v>
      </c>
      <c r="AN535" s="1">
        <v>2471.16</v>
      </c>
      <c r="AO535">
        <v>1.1312</v>
      </c>
      <c r="AP535" s="1">
        <v>1486.22</v>
      </c>
      <c r="AQ535" s="1">
        <v>1783.65</v>
      </c>
      <c r="AR535" s="1">
        <v>7325.11</v>
      </c>
      <c r="AS535">
        <v>549.70000000000005</v>
      </c>
      <c r="AT535">
        <v>325.38</v>
      </c>
      <c r="AU535" s="1">
        <v>11470.07</v>
      </c>
      <c r="AV535" s="1">
        <v>4591.55</v>
      </c>
      <c r="AW535">
        <v>0.35249999999999998</v>
      </c>
      <c r="AX535" s="1">
        <v>6639.45</v>
      </c>
      <c r="AY535">
        <v>0.50970000000000004</v>
      </c>
      <c r="AZ535">
        <v>903.52</v>
      </c>
      <c r="BA535">
        <v>6.9400000000000003E-2</v>
      </c>
      <c r="BB535">
        <v>891.19</v>
      </c>
      <c r="BC535">
        <v>6.8400000000000002E-2</v>
      </c>
      <c r="BD535" s="1">
        <v>13025.72</v>
      </c>
      <c r="BE535" s="1">
        <v>2464.8200000000002</v>
      </c>
      <c r="BF535">
        <v>0.51780000000000004</v>
      </c>
      <c r="BG535">
        <v>0.56589999999999996</v>
      </c>
      <c r="BH535">
        <v>0.23430000000000001</v>
      </c>
      <c r="BI535">
        <v>0.16669999999999999</v>
      </c>
      <c r="BJ535">
        <v>2.3300000000000001E-2</v>
      </c>
      <c r="BK535">
        <v>9.9000000000000008E-3</v>
      </c>
    </row>
    <row r="536" spans="1:63" x14ac:dyDescent="0.25">
      <c r="A536" t="s">
        <v>537</v>
      </c>
      <c r="B536">
        <v>50302</v>
      </c>
      <c r="C536">
        <v>95</v>
      </c>
      <c r="D536">
        <v>14.88</v>
      </c>
      <c r="E536" s="1">
        <v>1413.24</v>
      </c>
      <c r="F536" s="1">
        <v>1294.21</v>
      </c>
      <c r="G536">
        <v>4.5999999999999999E-3</v>
      </c>
      <c r="H536">
        <v>8.0000000000000004E-4</v>
      </c>
      <c r="I536">
        <v>5.0000000000000001E-3</v>
      </c>
      <c r="J536">
        <v>0</v>
      </c>
      <c r="K536">
        <v>1.0800000000000001E-2</v>
      </c>
      <c r="L536">
        <v>0.96650000000000003</v>
      </c>
      <c r="M536">
        <v>1.23E-2</v>
      </c>
      <c r="N536">
        <v>0.27260000000000001</v>
      </c>
      <c r="O536">
        <v>3.0999999999999999E-3</v>
      </c>
      <c r="P536">
        <v>9.98E-2</v>
      </c>
      <c r="Q536" s="1">
        <v>55642.11</v>
      </c>
      <c r="R536">
        <v>9.5699999999999993E-2</v>
      </c>
      <c r="S536">
        <v>0.2447</v>
      </c>
      <c r="T536">
        <v>0.65959999999999996</v>
      </c>
      <c r="U536">
        <v>9</v>
      </c>
      <c r="V536" s="1">
        <v>60812.44</v>
      </c>
      <c r="W536">
        <v>150.05000000000001</v>
      </c>
      <c r="X536" s="1">
        <v>198684.3</v>
      </c>
      <c r="Y536">
        <v>0.70240000000000002</v>
      </c>
      <c r="Z536">
        <v>8.9499999999999996E-2</v>
      </c>
      <c r="AA536">
        <v>0.20810000000000001</v>
      </c>
      <c r="AB536">
        <v>0.29759999999999998</v>
      </c>
      <c r="AC536">
        <v>198.68</v>
      </c>
      <c r="AD536" s="1">
        <v>7038.37</v>
      </c>
      <c r="AE536">
        <v>619.48</v>
      </c>
      <c r="AF536" s="1">
        <v>166188.54</v>
      </c>
      <c r="AG536">
        <v>389</v>
      </c>
      <c r="AH536" s="1">
        <v>37401</v>
      </c>
      <c r="AI536" s="1">
        <v>60196</v>
      </c>
      <c r="AJ536">
        <v>39.799999999999997</v>
      </c>
      <c r="AK536">
        <v>34.25</v>
      </c>
      <c r="AL536">
        <v>34.479999999999997</v>
      </c>
      <c r="AM536">
        <v>5</v>
      </c>
      <c r="AN536">
        <v>0</v>
      </c>
      <c r="AO536">
        <v>1.0347999999999999</v>
      </c>
      <c r="AP536" s="1">
        <v>1424.18</v>
      </c>
      <c r="AQ536" s="1">
        <v>1958.8</v>
      </c>
      <c r="AR536" s="1">
        <v>6641.51</v>
      </c>
      <c r="AS536">
        <v>418.24</v>
      </c>
      <c r="AT536">
        <v>470.71</v>
      </c>
      <c r="AU536" s="1">
        <v>10913.45</v>
      </c>
      <c r="AV536" s="1">
        <v>5476.95</v>
      </c>
      <c r="AW536">
        <v>0.38129999999999997</v>
      </c>
      <c r="AX536" s="1">
        <v>6790.59</v>
      </c>
      <c r="AY536">
        <v>0.47270000000000001</v>
      </c>
      <c r="AZ536" s="1">
        <v>1365.86</v>
      </c>
      <c r="BA536">
        <v>9.5100000000000004E-2</v>
      </c>
      <c r="BB536">
        <v>730.69</v>
      </c>
      <c r="BC536">
        <v>5.0900000000000001E-2</v>
      </c>
      <c r="BD536" s="1">
        <v>14364.08</v>
      </c>
      <c r="BE536" s="1">
        <v>3667.61</v>
      </c>
      <c r="BF536">
        <v>0.82440000000000002</v>
      </c>
      <c r="BG536">
        <v>0.52310000000000001</v>
      </c>
      <c r="BH536">
        <v>0.2205</v>
      </c>
      <c r="BI536">
        <v>0.21110000000000001</v>
      </c>
      <c r="BJ536">
        <v>2.9399999999999999E-2</v>
      </c>
      <c r="BK536">
        <v>1.5800000000000002E-2</v>
      </c>
    </row>
    <row r="537" spans="1:63" x14ac:dyDescent="0.25">
      <c r="A537" t="s">
        <v>538</v>
      </c>
      <c r="B537">
        <v>49957</v>
      </c>
      <c r="C537">
        <v>45</v>
      </c>
      <c r="D537">
        <v>30.16</v>
      </c>
      <c r="E537" s="1">
        <v>1357.3</v>
      </c>
      <c r="F537" s="1">
        <v>1309.18</v>
      </c>
      <c r="G537">
        <v>1.5E-3</v>
      </c>
      <c r="H537">
        <v>0</v>
      </c>
      <c r="I537">
        <v>1.24E-2</v>
      </c>
      <c r="J537">
        <v>0</v>
      </c>
      <c r="K537">
        <v>3.8E-3</v>
      </c>
      <c r="L537">
        <v>0.96319999999999995</v>
      </c>
      <c r="M537">
        <v>1.9E-2</v>
      </c>
      <c r="N537">
        <v>0.26169999999999999</v>
      </c>
      <c r="O537">
        <v>8.0000000000000004E-4</v>
      </c>
      <c r="P537">
        <v>0.13200000000000001</v>
      </c>
      <c r="Q537" s="1">
        <v>52810.32</v>
      </c>
      <c r="R537">
        <v>0.12089999999999999</v>
      </c>
      <c r="S537">
        <v>0.15379999999999999</v>
      </c>
      <c r="T537">
        <v>0.72529999999999994</v>
      </c>
      <c r="U537">
        <v>12.5</v>
      </c>
      <c r="V537" s="1">
        <v>68905.279999999999</v>
      </c>
      <c r="W537">
        <v>104.28</v>
      </c>
      <c r="X537" s="1">
        <v>168802.27</v>
      </c>
      <c r="Y537">
        <v>0.82410000000000005</v>
      </c>
      <c r="Z537">
        <v>7.3300000000000004E-2</v>
      </c>
      <c r="AA537">
        <v>0.1026</v>
      </c>
      <c r="AB537">
        <v>0.1759</v>
      </c>
      <c r="AC537">
        <v>168.8</v>
      </c>
      <c r="AD537" s="1">
        <v>5337.8</v>
      </c>
      <c r="AE537">
        <v>588.38</v>
      </c>
      <c r="AF537" s="1">
        <v>147004.74</v>
      </c>
      <c r="AG537">
        <v>293</v>
      </c>
      <c r="AH537" s="1">
        <v>36397</v>
      </c>
      <c r="AI537" s="1">
        <v>62849</v>
      </c>
      <c r="AJ537">
        <v>61.3</v>
      </c>
      <c r="AK537">
        <v>27.4</v>
      </c>
      <c r="AL537">
        <v>37.53</v>
      </c>
      <c r="AM537">
        <v>5.6</v>
      </c>
      <c r="AN537">
        <v>0</v>
      </c>
      <c r="AO537">
        <v>0.69530000000000003</v>
      </c>
      <c r="AP537" s="1">
        <v>1355.45</v>
      </c>
      <c r="AQ537" s="1">
        <v>2057.1999999999998</v>
      </c>
      <c r="AR537" s="1">
        <v>5257.31</v>
      </c>
      <c r="AS537">
        <v>468.24</v>
      </c>
      <c r="AT537">
        <v>258.04000000000002</v>
      </c>
      <c r="AU537" s="1">
        <v>9396.26</v>
      </c>
      <c r="AV537" s="1">
        <v>5211.78</v>
      </c>
      <c r="AW537">
        <v>0.44779999999999998</v>
      </c>
      <c r="AX537" s="1">
        <v>4510.4399999999996</v>
      </c>
      <c r="AY537">
        <v>0.3876</v>
      </c>
      <c r="AZ537" s="1">
        <v>1509.89</v>
      </c>
      <c r="BA537">
        <v>0.12970000000000001</v>
      </c>
      <c r="BB537">
        <v>405.35</v>
      </c>
      <c r="BC537">
        <v>3.4799999999999998E-2</v>
      </c>
      <c r="BD537" s="1">
        <v>11637.46</v>
      </c>
      <c r="BE537" s="1">
        <v>4458.46</v>
      </c>
      <c r="BF537">
        <v>0.89829999999999999</v>
      </c>
      <c r="BG537">
        <v>0.53890000000000005</v>
      </c>
      <c r="BH537">
        <v>0.22919999999999999</v>
      </c>
      <c r="BI537">
        <v>0.1895</v>
      </c>
      <c r="BJ537">
        <v>2.5600000000000001E-2</v>
      </c>
      <c r="BK537">
        <v>1.67E-2</v>
      </c>
    </row>
    <row r="538" spans="1:63" x14ac:dyDescent="0.25">
      <c r="A538" t="s">
        <v>539</v>
      </c>
      <c r="B538">
        <v>49296</v>
      </c>
      <c r="C538">
        <v>60</v>
      </c>
      <c r="D538">
        <v>13.79</v>
      </c>
      <c r="E538">
        <v>827.41</v>
      </c>
      <c r="F538">
        <v>808.33</v>
      </c>
      <c r="G538">
        <v>0</v>
      </c>
      <c r="H538">
        <v>0</v>
      </c>
      <c r="I538">
        <v>2.5000000000000001E-3</v>
      </c>
      <c r="J538">
        <v>1.1999999999999999E-3</v>
      </c>
      <c r="K538">
        <v>6.1999999999999998E-3</v>
      </c>
      <c r="L538">
        <v>0.97119999999999995</v>
      </c>
      <c r="M538">
        <v>1.89E-2</v>
      </c>
      <c r="N538">
        <v>0.4</v>
      </c>
      <c r="O538">
        <v>6.1999999999999998E-3</v>
      </c>
      <c r="P538">
        <v>0.1769</v>
      </c>
      <c r="Q538" s="1">
        <v>52032.19</v>
      </c>
      <c r="R538">
        <v>0.34250000000000003</v>
      </c>
      <c r="S538">
        <v>0.16439999999999999</v>
      </c>
      <c r="T538">
        <v>0.49320000000000003</v>
      </c>
      <c r="U538">
        <v>5</v>
      </c>
      <c r="V538" s="1">
        <v>83022</v>
      </c>
      <c r="W538">
        <v>158.12</v>
      </c>
      <c r="X538" s="1">
        <v>155324.23000000001</v>
      </c>
      <c r="Y538">
        <v>0.85960000000000003</v>
      </c>
      <c r="Z538">
        <v>4.6399999999999997E-2</v>
      </c>
      <c r="AA538">
        <v>9.4100000000000003E-2</v>
      </c>
      <c r="AB538">
        <v>0.1404</v>
      </c>
      <c r="AC538">
        <v>155.32</v>
      </c>
      <c r="AD538" s="1">
        <v>4118.42</v>
      </c>
      <c r="AE538">
        <v>460.78</v>
      </c>
      <c r="AF538" s="1">
        <v>153347.68</v>
      </c>
      <c r="AG538">
        <v>331</v>
      </c>
      <c r="AH538" s="1">
        <v>32818</v>
      </c>
      <c r="AI538" s="1">
        <v>49550</v>
      </c>
      <c r="AJ538">
        <v>39.58</v>
      </c>
      <c r="AK538">
        <v>24.94</v>
      </c>
      <c r="AL538">
        <v>29.21</v>
      </c>
      <c r="AM538">
        <v>4.4000000000000004</v>
      </c>
      <c r="AN538" s="1">
        <v>2100.16</v>
      </c>
      <c r="AO538">
        <v>1.8613</v>
      </c>
      <c r="AP538" s="1">
        <v>1891.18</v>
      </c>
      <c r="AQ538" s="1">
        <v>2715.56</v>
      </c>
      <c r="AR538" s="1">
        <v>7014.53</v>
      </c>
      <c r="AS538">
        <v>407.23</v>
      </c>
      <c r="AT538">
        <v>372.12</v>
      </c>
      <c r="AU538" s="1">
        <v>12400.66</v>
      </c>
      <c r="AV538" s="1">
        <v>6406.34</v>
      </c>
      <c r="AW538">
        <v>0.45</v>
      </c>
      <c r="AX538" s="1">
        <v>5654.67</v>
      </c>
      <c r="AY538">
        <v>0.3972</v>
      </c>
      <c r="AZ538" s="1">
        <v>1340.57</v>
      </c>
      <c r="BA538">
        <v>9.4200000000000006E-2</v>
      </c>
      <c r="BB538">
        <v>834.67</v>
      </c>
      <c r="BC538">
        <v>5.8599999999999999E-2</v>
      </c>
      <c r="BD538" s="1">
        <v>14236.25</v>
      </c>
      <c r="BE538" s="1">
        <v>5641.46</v>
      </c>
      <c r="BF538">
        <v>1.9373</v>
      </c>
      <c r="BG538">
        <v>0.54990000000000006</v>
      </c>
      <c r="BH538">
        <v>0.2331</v>
      </c>
      <c r="BI538">
        <v>0.1608</v>
      </c>
      <c r="BJ538">
        <v>2.9399999999999999E-2</v>
      </c>
      <c r="BK538">
        <v>2.6800000000000001E-2</v>
      </c>
    </row>
    <row r="539" spans="1:63" x14ac:dyDescent="0.25">
      <c r="A539" t="s">
        <v>540</v>
      </c>
      <c r="B539">
        <v>50070</v>
      </c>
      <c r="C539">
        <v>23</v>
      </c>
      <c r="D539">
        <v>179.57</v>
      </c>
      <c r="E539" s="1">
        <v>4130.21</v>
      </c>
      <c r="F539" s="1">
        <v>4185.3900000000003</v>
      </c>
      <c r="G539">
        <v>9.3100000000000002E-2</v>
      </c>
      <c r="H539">
        <v>1.1999999999999999E-3</v>
      </c>
      <c r="I539">
        <v>0.24049999999999999</v>
      </c>
      <c r="J539">
        <v>1.2999999999999999E-3</v>
      </c>
      <c r="K539">
        <v>3.04E-2</v>
      </c>
      <c r="L539">
        <v>0.57340000000000002</v>
      </c>
      <c r="M539">
        <v>6.0100000000000001E-2</v>
      </c>
      <c r="N539">
        <v>0.1686</v>
      </c>
      <c r="O539">
        <v>1.14E-2</v>
      </c>
      <c r="P539">
        <v>0.11269999999999999</v>
      </c>
      <c r="Q539" s="1">
        <v>77326.61</v>
      </c>
      <c r="R539">
        <v>0.12180000000000001</v>
      </c>
      <c r="S539">
        <v>0.1429</v>
      </c>
      <c r="T539">
        <v>0.73529999999999995</v>
      </c>
      <c r="U539">
        <v>27</v>
      </c>
      <c r="V539" s="1">
        <v>95180.72</v>
      </c>
      <c r="W539">
        <v>151.58000000000001</v>
      </c>
      <c r="X539" s="1">
        <v>220183.08</v>
      </c>
      <c r="Y539">
        <v>0.71050000000000002</v>
      </c>
      <c r="Z539">
        <v>0.26600000000000001</v>
      </c>
      <c r="AA539">
        <v>2.35E-2</v>
      </c>
      <c r="AB539">
        <v>0.28949999999999998</v>
      </c>
      <c r="AC539">
        <v>220.18</v>
      </c>
      <c r="AD539" s="1">
        <v>9837.31</v>
      </c>
      <c r="AE539">
        <v>843.07</v>
      </c>
      <c r="AF539" s="1">
        <v>210419.09</v>
      </c>
      <c r="AG539">
        <v>505</v>
      </c>
      <c r="AH539" s="1">
        <v>48012</v>
      </c>
      <c r="AI539" s="1">
        <v>76922</v>
      </c>
      <c r="AJ539">
        <v>69.099999999999994</v>
      </c>
      <c r="AK539">
        <v>42.33</v>
      </c>
      <c r="AL539">
        <v>48.8</v>
      </c>
      <c r="AM539">
        <v>4.97</v>
      </c>
      <c r="AN539">
        <v>0</v>
      </c>
      <c r="AO539">
        <v>0.85660000000000003</v>
      </c>
      <c r="AP539" s="1">
        <v>1583</v>
      </c>
      <c r="AQ539" s="1">
        <v>1834.81</v>
      </c>
      <c r="AR539" s="1">
        <v>7175.81</v>
      </c>
      <c r="AS539">
        <v>811.39</v>
      </c>
      <c r="AT539">
        <v>190.88</v>
      </c>
      <c r="AU539" s="1">
        <v>11595.89</v>
      </c>
      <c r="AV539" s="1">
        <v>3043.06</v>
      </c>
      <c r="AW539">
        <v>0.245</v>
      </c>
      <c r="AX539" s="1">
        <v>8295.59</v>
      </c>
      <c r="AY539">
        <v>0.66790000000000005</v>
      </c>
      <c r="AZ539">
        <v>666.14</v>
      </c>
      <c r="BA539">
        <v>5.3600000000000002E-2</v>
      </c>
      <c r="BB539">
        <v>415.99</v>
      </c>
      <c r="BC539">
        <v>3.3500000000000002E-2</v>
      </c>
      <c r="BD539" s="1">
        <v>12420.78</v>
      </c>
      <c r="BE539" s="1">
        <v>1340.67</v>
      </c>
      <c r="BF539">
        <v>0.21479999999999999</v>
      </c>
      <c r="BG539">
        <v>0.61460000000000004</v>
      </c>
      <c r="BH539">
        <v>0.23430000000000001</v>
      </c>
      <c r="BI539">
        <v>0.1129</v>
      </c>
      <c r="BJ539">
        <v>2.3900000000000001E-2</v>
      </c>
      <c r="BK539">
        <v>1.43E-2</v>
      </c>
    </row>
    <row r="540" spans="1:63" x14ac:dyDescent="0.25">
      <c r="A540" t="s">
        <v>541</v>
      </c>
      <c r="B540">
        <v>46011</v>
      </c>
      <c r="C540">
        <v>148</v>
      </c>
      <c r="D540">
        <v>9.61</v>
      </c>
      <c r="E540" s="1">
        <v>1421.56</v>
      </c>
      <c r="F540" s="1">
        <v>1450.3</v>
      </c>
      <c r="G540">
        <v>0</v>
      </c>
      <c r="H540">
        <v>0</v>
      </c>
      <c r="I540">
        <v>4.7000000000000002E-3</v>
      </c>
      <c r="J540">
        <v>0</v>
      </c>
      <c r="K540">
        <v>1.0699999999999999E-2</v>
      </c>
      <c r="L540">
        <v>0.97399999999999998</v>
      </c>
      <c r="M540">
        <v>1.06E-2</v>
      </c>
      <c r="N540">
        <v>0.31019999999999998</v>
      </c>
      <c r="O540">
        <v>6.9999999999999999E-4</v>
      </c>
      <c r="P540">
        <v>0.16120000000000001</v>
      </c>
      <c r="Q540" s="1">
        <v>55876.65</v>
      </c>
      <c r="R540">
        <v>0.18809999999999999</v>
      </c>
      <c r="S540">
        <v>0.1089</v>
      </c>
      <c r="T540">
        <v>0.70299999999999996</v>
      </c>
      <c r="U540">
        <v>25.5</v>
      </c>
      <c r="V540" s="1">
        <v>57255.25</v>
      </c>
      <c r="W540">
        <v>53.11</v>
      </c>
      <c r="X540" s="1">
        <v>246782.75</v>
      </c>
      <c r="Y540">
        <v>0.45779999999999998</v>
      </c>
      <c r="Z540">
        <v>0.41270000000000001</v>
      </c>
      <c r="AA540">
        <v>0.12959999999999999</v>
      </c>
      <c r="AB540">
        <v>0.54220000000000002</v>
      </c>
      <c r="AC540">
        <v>246.78</v>
      </c>
      <c r="AD540" s="1">
        <v>5841.04</v>
      </c>
      <c r="AE540">
        <v>338.01</v>
      </c>
      <c r="AF540" s="1">
        <v>161338.71</v>
      </c>
      <c r="AG540">
        <v>374</v>
      </c>
      <c r="AH540" s="1">
        <v>34607</v>
      </c>
      <c r="AI540" s="1">
        <v>71754</v>
      </c>
      <c r="AJ540">
        <v>29.95</v>
      </c>
      <c r="AK540">
        <v>22.2</v>
      </c>
      <c r="AL540">
        <v>23.33</v>
      </c>
      <c r="AM540">
        <v>4.6500000000000004</v>
      </c>
      <c r="AN540">
        <v>0</v>
      </c>
      <c r="AO540">
        <v>0.52070000000000005</v>
      </c>
      <c r="AP540" s="1">
        <v>1189.22</v>
      </c>
      <c r="AQ540" s="1">
        <v>1996.67</v>
      </c>
      <c r="AR540" s="1">
        <v>6899.51</v>
      </c>
      <c r="AS540">
        <v>529.54999999999995</v>
      </c>
      <c r="AT540">
        <v>424.62</v>
      </c>
      <c r="AU540" s="1">
        <v>11039.56</v>
      </c>
      <c r="AV540" s="1">
        <v>5996.58</v>
      </c>
      <c r="AW540">
        <v>0.45669999999999999</v>
      </c>
      <c r="AX540" s="1">
        <v>4890.5</v>
      </c>
      <c r="AY540">
        <v>0.3725</v>
      </c>
      <c r="AZ540" s="1">
        <v>1392.87</v>
      </c>
      <c r="BA540">
        <v>0.1061</v>
      </c>
      <c r="BB540">
        <v>849.82</v>
      </c>
      <c r="BC540">
        <v>6.4699999999999994E-2</v>
      </c>
      <c r="BD540" s="1">
        <v>13129.77</v>
      </c>
      <c r="BE540" s="1">
        <v>5971.77</v>
      </c>
      <c r="BF540">
        <v>1.2776000000000001</v>
      </c>
      <c r="BG540">
        <v>0.56559999999999999</v>
      </c>
      <c r="BH540">
        <v>0.24349999999999999</v>
      </c>
      <c r="BI540">
        <v>0.14660000000000001</v>
      </c>
      <c r="BJ540">
        <v>2.9700000000000001E-2</v>
      </c>
      <c r="BK540">
        <v>1.4500000000000001E-2</v>
      </c>
    </row>
    <row r="541" spans="1:63" x14ac:dyDescent="0.25">
      <c r="A541" t="s">
        <v>542</v>
      </c>
      <c r="B541">
        <v>49536</v>
      </c>
      <c r="C541">
        <v>63</v>
      </c>
      <c r="D541">
        <v>28.47</v>
      </c>
      <c r="E541" s="1">
        <v>1793.55</v>
      </c>
      <c r="F541" s="1">
        <v>2098.7199999999998</v>
      </c>
      <c r="G541">
        <v>3.8E-3</v>
      </c>
      <c r="H541">
        <v>0</v>
      </c>
      <c r="I541">
        <v>1.7000000000000001E-2</v>
      </c>
      <c r="J541">
        <v>2.8999999999999998E-3</v>
      </c>
      <c r="K541">
        <v>2.2599999999999999E-2</v>
      </c>
      <c r="L541">
        <v>0.88590000000000002</v>
      </c>
      <c r="M541">
        <v>6.7699999999999996E-2</v>
      </c>
      <c r="N541">
        <v>0.45279999999999998</v>
      </c>
      <c r="O541">
        <v>1E-3</v>
      </c>
      <c r="P541">
        <v>0.10730000000000001</v>
      </c>
      <c r="Q541" s="1">
        <v>60557.82</v>
      </c>
      <c r="R541">
        <v>0.22789999999999999</v>
      </c>
      <c r="S541">
        <v>0.25740000000000002</v>
      </c>
      <c r="T541">
        <v>0.51470000000000005</v>
      </c>
      <c r="U541">
        <v>8.14</v>
      </c>
      <c r="V541" s="1">
        <v>84757.34</v>
      </c>
      <c r="W541">
        <v>209.29</v>
      </c>
      <c r="X541" s="1">
        <v>132287.04999999999</v>
      </c>
      <c r="Y541">
        <v>0.74790000000000001</v>
      </c>
      <c r="Z541">
        <v>0.1041</v>
      </c>
      <c r="AA541">
        <v>0.14799999999999999</v>
      </c>
      <c r="AB541">
        <v>0.25209999999999999</v>
      </c>
      <c r="AC541">
        <v>132.29</v>
      </c>
      <c r="AD541" s="1">
        <v>3236.81</v>
      </c>
      <c r="AE541">
        <v>322.51</v>
      </c>
      <c r="AF541" s="1">
        <v>94443.13</v>
      </c>
      <c r="AG541">
        <v>85</v>
      </c>
      <c r="AH541" s="1">
        <v>35394</v>
      </c>
      <c r="AI541" s="1">
        <v>58584</v>
      </c>
      <c r="AJ541">
        <v>36</v>
      </c>
      <c r="AK541">
        <v>22.36</v>
      </c>
      <c r="AL541">
        <v>23.19</v>
      </c>
      <c r="AM541">
        <v>4.5</v>
      </c>
      <c r="AN541">
        <v>804.65</v>
      </c>
      <c r="AO541">
        <v>0.85409999999999997</v>
      </c>
      <c r="AP541">
        <v>956.24</v>
      </c>
      <c r="AQ541" s="1">
        <v>1804.2</v>
      </c>
      <c r="AR541" s="1">
        <v>6122.63</v>
      </c>
      <c r="AS541">
        <v>505.16</v>
      </c>
      <c r="AT541">
        <v>262.77</v>
      </c>
      <c r="AU541" s="1">
        <v>9651.01</v>
      </c>
      <c r="AV541" s="1">
        <v>5474.61</v>
      </c>
      <c r="AW541">
        <v>0.4657</v>
      </c>
      <c r="AX541" s="1">
        <v>2788.36</v>
      </c>
      <c r="AY541">
        <v>0.23719999999999999</v>
      </c>
      <c r="AZ541" s="1">
        <v>2452.3200000000002</v>
      </c>
      <c r="BA541">
        <v>0.20860000000000001</v>
      </c>
      <c r="BB541" s="1">
        <v>1039.33</v>
      </c>
      <c r="BC541">
        <v>8.8400000000000006E-2</v>
      </c>
      <c r="BD541" s="1">
        <v>11754.62</v>
      </c>
      <c r="BE541" s="1">
        <v>7072.26</v>
      </c>
      <c r="BF541">
        <v>1.9434</v>
      </c>
      <c r="BG541">
        <v>0.52110000000000001</v>
      </c>
      <c r="BH541">
        <v>0.2482</v>
      </c>
      <c r="BI541">
        <v>0.1842</v>
      </c>
      <c r="BJ541">
        <v>3.2800000000000003E-2</v>
      </c>
      <c r="BK541">
        <v>1.37E-2</v>
      </c>
    </row>
    <row r="542" spans="1:63" x14ac:dyDescent="0.25">
      <c r="A542" t="s">
        <v>543</v>
      </c>
      <c r="B542">
        <v>46458</v>
      </c>
      <c r="C542">
        <v>81</v>
      </c>
      <c r="D542">
        <v>12.95</v>
      </c>
      <c r="E542" s="1">
        <v>1049.27</v>
      </c>
      <c r="F542" s="1">
        <v>1139.94</v>
      </c>
      <c r="G542">
        <v>8.9999999999999998E-4</v>
      </c>
      <c r="H542">
        <v>0</v>
      </c>
      <c r="I542">
        <v>6.4000000000000003E-3</v>
      </c>
      <c r="J542">
        <v>0</v>
      </c>
      <c r="K542">
        <v>8.9999999999999993E-3</v>
      </c>
      <c r="L542">
        <v>0.96560000000000001</v>
      </c>
      <c r="M542">
        <v>1.8100000000000002E-2</v>
      </c>
      <c r="N542">
        <v>0.33850000000000002</v>
      </c>
      <c r="O542">
        <v>5.9999999999999995E-4</v>
      </c>
      <c r="P542">
        <v>0.11269999999999999</v>
      </c>
      <c r="Q542" s="1">
        <v>57540.42</v>
      </c>
      <c r="R542">
        <v>0.2021</v>
      </c>
      <c r="S542">
        <v>0.18090000000000001</v>
      </c>
      <c r="T542">
        <v>0.61699999999999999</v>
      </c>
      <c r="U542">
        <v>10.75</v>
      </c>
      <c r="V542" s="1">
        <v>69428.53</v>
      </c>
      <c r="W542">
        <v>95.27</v>
      </c>
      <c r="X542" s="1">
        <v>164253.4</v>
      </c>
      <c r="Y542">
        <v>0.75390000000000001</v>
      </c>
      <c r="Z542">
        <v>0.10100000000000001</v>
      </c>
      <c r="AA542">
        <v>0.14499999999999999</v>
      </c>
      <c r="AB542">
        <v>0.24610000000000001</v>
      </c>
      <c r="AC542">
        <v>164.25</v>
      </c>
      <c r="AD542" s="1">
        <v>3790.32</v>
      </c>
      <c r="AE542">
        <v>412.26</v>
      </c>
      <c r="AF542" s="1">
        <v>136379.99</v>
      </c>
      <c r="AG542">
        <v>249</v>
      </c>
      <c r="AH542" s="1">
        <v>32042</v>
      </c>
      <c r="AI542" s="1">
        <v>53764</v>
      </c>
      <c r="AJ542">
        <v>29.4</v>
      </c>
      <c r="AK542">
        <v>22</v>
      </c>
      <c r="AL542">
        <v>22.03</v>
      </c>
      <c r="AM542">
        <v>3.3</v>
      </c>
      <c r="AN542">
        <v>767.43</v>
      </c>
      <c r="AO542">
        <v>1.0509999999999999</v>
      </c>
      <c r="AP542" s="1">
        <v>1495.08</v>
      </c>
      <c r="AQ542" s="1">
        <v>2127.15</v>
      </c>
      <c r="AR542" s="1">
        <v>6626.05</v>
      </c>
      <c r="AS542">
        <v>487.24</v>
      </c>
      <c r="AT542">
        <v>687.18</v>
      </c>
      <c r="AU542" s="1">
        <v>11422.66</v>
      </c>
      <c r="AV542" s="1">
        <v>6268.74</v>
      </c>
      <c r="AW542">
        <v>0.49969999999999998</v>
      </c>
      <c r="AX542" s="1">
        <v>3652.85</v>
      </c>
      <c r="AY542">
        <v>0.29120000000000001</v>
      </c>
      <c r="AZ542" s="1">
        <v>1987.37</v>
      </c>
      <c r="BA542">
        <v>0.15840000000000001</v>
      </c>
      <c r="BB542">
        <v>635.53</v>
      </c>
      <c r="BC542">
        <v>5.0700000000000002E-2</v>
      </c>
      <c r="BD542" s="1">
        <v>12544.49</v>
      </c>
      <c r="BE542" s="1">
        <v>6926.69</v>
      </c>
      <c r="BF542">
        <v>2.0087000000000002</v>
      </c>
      <c r="BG542">
        <v>0.55779999999999996</v>
      </c>
      <c r="BH542">
        <v>0.25159999999999999</v>
      </c>
      <c r="BI542">
        <v>0.1449</v>
      </c>
      <c r="BJ542">
        <v>2.7799999999999998E-2</v>
      </c>
      <c r="BK542">
        <v>1.7899999999999999E-2</v>
      </c>
    </row>
    <row r="543" spans="1:63" x14ac:dyDescent="0.25">
      <c r="A543" t="s">
        <v>544</v>
      </c>
      <c r="B543">
        <v>44933</v>
      </c>
      <c r="C543">
        <v>10</v>
      </c>
      <c r="D543">
        <v>599.86</v>
      </c>
      <c r="E543" s="1">
        <v>5998.64</v>
      </c>
      <c r="F543" s="1">
        <v>5892.72</v>
      </c>
      <c r="G543">
        <v>6.4000000000000001E-2</v>
      </c>
      <c r="H543">
        <v>5.0000000000000001E-4</v>
      </c>
      <c r="I543">
        <v>1.03E-2</v>
      </c>
      <c r="J543">
        <v>0</v>
      </c>
      <c r="K543">
        <v>3.0499999999999999E-2</v>
      </c>
      <c r="L543">
        <v>0.83260000000000001</v>
      </c>
      <c r="M543">
        <v>6.2100000000000002E-2</v>
      </c>
      <c r="N543">
        <v>2.5000000000000001E-2</v>
      </c>
      <c r="O543">
        <v>1.83E-2</v>
      </c>
      <c r="P543">
        <v>0.17130000000000001</v>
      </c>
      <c r="Q543" s="1">
        <v>84826.38</v>
      </c>
      <c r="R543">
        <v>0.15190000000000001</v>
      </c>
      <c r="S543">
        <v>0.18779999999999999</v>
      </c>
      <c r="T543">
        <v>0.6603</v>
      </c>
      <c r="U543">
        <v>39</v>
      </c>
      <c r="V543" s="1">
        <v>100105.49</v>
      </c>
      <c r="W543">
        <v>153.81</v>
      </c>
      <c r="X543" s="1">
        <v>323090.19</v>
      </c>
      <c r="Y543">
        <v>0.91339999999999999</v>
      </c>
      <c r="Z543">
        <v>7.2099999999999997E-2</v>
      </c>
      <c r="AA543">
        <v>1.4500000000000001E-2</v>
      </c>
      <c r="AB543">
        <v>8.6599999999999996E-2</v>
      </c>
      <c r="AC543">
        <v>323.08999999999997</v>
      </c>
      <c r="AD543" s="1">
        <v>14794.79</v>
      </c>
      <c r="AE543" s="1">
        <v>1651.74</v>
      </c>
      <c r="AF543" s="1">
        <v>321953.28000000003</v>
      </c>
      <c r="AG543">
        <v>593</v>
      </c>
      <c r="AH543" s="1">
        <v>68749</v>
      </c>
      <c r="AI543" s="1">
        <v>164049</v>
      </c>
      <c r="AJ543">
        <v>105.86</v>
      </c>
      <c r="AK543">
        <v>44.01</v>
      </c>
      <c r="AL543">
        <v>56.28</v>
      </c>
      <c r="AM543">
        <v>5.65</v>
      </c>
      <c r="AN543">
        <v>0</v>
      </c>
      <c r="AO543">
        <v>0.61250000000000004</v>
      </c>
      <c r="AP543" s="1">
        <v>1755.88</v>
      </c>
      <c r="AQ543" s="1">
        <v>1943.11</v>
      </c>
      <c r="AR543" s="1">
        <v>10623.34</v>
      </c>
      <c r="AS543" s="1">
        <v>1194.7</v>
      </c>
      <c r="AT543">
        <v>793.69</v>
      </c>
      <c r="AU543" s="1">
        <v>16310.73</v>
      </c>
      <c r="AV543" s="1">
        <v>2266.23</v>
      </c>
      <c r="AW543">
        <v>0.13489999999999999</v>
      </c>
      <c r="AX543" s="1">
        <v>12712.14</v>
      </c>
      <c r="AY543">
        <v>0.75680000000000003</v>
      </c>
      <c r="AZ543" s="1">
        <v>1499.73</v>
      </c>
      <c r="BA543">
        <v>8.9300000000000004E-2</v>
      </c>
      <c r="BB543">
        <v>318.39</v>
      </c>
      <c r="BC543">
        <v>1.9E-2</v>
      </c>
      <c r="BD543" s="1">
        <v>16796.5</v>
      </c>
      <c r="BE543">
        <v>382.64</v>
      </c>
      <c r="BF543">
        <v>2.7199999999999998E-2</v>
      </c>
      <c r="BG543">
        <v>0.61099999999999999</v>
      </c>
      <c r="BH543">
        <v>0.21379999999999999</v>
      </c>
      <c r="BI543">
        <v>0.14219999999999999</v>
      </c>
      <c r="BJ543">
        <v>2.2499999999999999E-2</v>
      </c>
      <c r="BK543">
        <v>1.04E-2</v>
      </c>
    </row>
    <row r="544" spans="1:63" x14ac:dyDescent="0.25">
      <c r="A544" t="s">
        <v>545</v>
      </c>
      <c r="B544">
        <v>45625</v>
      </c>
      <c r="C544">
        <v>214</v>
      </c>
      <c r="D544">
        <v>7.79</v>
      </c>
      <c r="E544" s="1">
        <v>1666.94</v>
      </c>
      <c r="F544" s="1">
        <v>1551.85</v>
      </c>
      <c r="G544">
        <v>5.7999999999999996E-3</v>
      </c>
      <c r="H544">
        <v>0</v>
      </c>
      <c r="I544">
        <v>3.2000000000000002E-3</v>
      </c>
      <c r="J544">
        <v>5.9999999999999995E-4</v>
      </c>
      <c r="K544">
        <v>6.7599999999999993E-2</v>
      </c>
      <c r="L544">
        <v>0.90139999999999998</v>
      </c>
      <c r="M544">
        <v>2.1399999999999999E-2</v>
      </c>
      <c r="N544">
        <v>0.3574</v>
      </c>
      <c r="O544">
        <v>2.8000000000000001E-2</v>
      </c>
      <c r="P544">
        <v>0.1643</v>
      </c>
      <c r="Q544" s="1">
        <v>59937.760000000002</v>
      </c>
      <c r="R544">
        <v>0.22220000000000001</v>
      </c>
      <c r="S544">
        <v>6.8400000000000002E-2</v>
      </c>
      <c r="T544">
        <v>0.70940000000000003</v>
      </c>
      <c r="U544">
        <v>11.5</v>
      </c>
      <c r="V544" s="1">
        <v>75615.740000000005</v>
      </c>
      <c r="W544">
        <v>141.91</v>
      </c>
      <c r="X544" s="1">
        <v>183729.99</v>
      </c>
      <c r="Y544">
        <v>0.80989999999999995</v>
      </c>
      <c r="Z544">
        <v>0.13489999999999999</v>
      </c>
      <c r="AA544">
        <v>5.5199999999999999E-2</v>
      </c>
      <c r="AB544">
        <v>0.19009999999999999</v>
      </c>
      <c r="AC544">
        <v>183.73</v>
      </c>
      <c r="AD544" s="1">
        <v>4165.8100000000004</v>
      </c>
      <c r="AE544">
        <v>426.27</v>
      </c>
      <c r="AF544" s="1">
        <v>173103.29</v>
      </c>
      <c r="AG544">
        <v>409</v>
      </c>
      <c r="AH544" s="1">
        <v>33719</v>
      </c>
      <c r="AI544" s="1">
        <v>51826</v>
      </c>
      <c r="AJ544">
        <v>35.299999999999997</v>
      </c>
      <c r="AK544">
        <v>21.61</v>
      </c>
      <c r="AL544">
        <v>23.87</v>
      </c>
      <c r="AM544">
        <v>4.8</v>
      </c>
      <c r="AN544" s="1">
        <v>2140.7199999999998</v>
      </c>
      <c r="AO544">
        <v>1.5279</v>
      </c>
      <c r="AP544" s="1">
        <v>1856.97</v>
      </c>
      <c r="AQ544" s="1">
        <v>2216.0300000000002</v>
      </c>
      <c r="AR544" s="1">
        <v>6403.66</v>
      </c>
      <c r="AS544">
        <v>540.62</v>
      </c>
      <c r="AT544">
        <v>549.66</v>
      </c>
      <c r="AU544" s="1">
        <v>11566.95</v>
      </c>
      <c r="AV544" s="1">
        <v>5354.17</v>
      </c>
      <c r="AW544">
        <v>0.4088</v>
      </c>
      <c r="AX544" s="1">
        <v>5984</v>
      </c>
      <c r="AY544">
        <v>0.45689999999999997</v>
      </c>
      <c r="AZ544" s="1">
        <v>1115.53</v>
      </c>
      <c r="BA544">
        <v>8.5199999999999998E-2</v>
      </c>
      <c r="BB544">
        <v>644.49</v>
      </c>
      <c r="BC544">
        <v>4.9200000000000001E-2</v>
      </c>
      <c r="BD544" s="1">
        <v>13098.19</v>
      </c>
      <c r="BE544" s="1">
        <v>3685.31</v>
      </c>
      <c r="BF544">
        <v>1.1101000000000001</v>
      </c>
      <c r="BG544">
        <v>0.52070000000000005</v>
      </c>
      <c r="BH544">
        <v>0.22409999999999999</v>
      </c>
      <c r="BI544">
        <v>0.16650000000000001</v>
      </c>
      <c r="BJ544">
        <v>4.1500000000000002E-2</v>
      </c>
      <c r="BK544">
        <v>4.7300000000000002E-2</v>
      </c>
    </row>
    <row r="545" spans="1:63" x14ac:dyDescent="0.25">
      <c r="A545" t="s">
        <v>546</v>
      </c>
      <c r="B545">
        <v>47522</v>
      </c>
      <c r="C545">
        <v>98</v>
      </c>
      <c r="D545">
        <v>6.08</v>
      </c>
      <c r="E545">
        <v>595.79</v>
      </c>
      <c r="F545">
        <v>410.05</v>
      </c>
      <c r="G545">
        <v>0</v>
      </c>
      <c r="H545">
        <v>0</v>
      </c>
      <c r="I545">
        <v>5.4999999999999997E-3</v>
      </c>
      <c r="J545">
        <v>0</v>
      </c>
      <c r="K545">
        <v>2.1600000000000001E-2</v>
      </c>
      <c r="L545">
        <v>0.93289999999999995</v>
      </c>
      <c r="M545">
        <v>0.04</v>
      </c>
      <c r="N545">
        <v>0.59960000000000002</v>
      </c>
      <c r="O545">
        <v>4.1999999999999997E-3</v>
      </c>
      <c r="P545">
        <v>0.21249999999999999</v>
      </c>
      <c r="Q545" s="1">
        <v>49163.56</v>
      </c>
      <c r="R545">
        <v>0.24390000000000001</v>
      </c>
      <c r="S545">
        <v>0.14630000000000001</v>
      </c>
      <c r="T545">
        <v>0.60980000000000001</v>
      </c>
      <c r="U545">
        <v>7.25</v>
      </c>
      <c r="V545" s="1">
        <v>68128.06</v>
      </c>
      <c r="W545">
        <v>76.37</v>
      </c>
      <c r="X545" s="1">
        <v>175712.73</v>
      </c>
      <c r="Y545">
        <v>0.89190000000000003</v>
      </c>
      <c r="Z545">
        <v>2.3199999999999998E-2</v>
      </c>
      <c r="AA545">
        <v>8.5000000000000006E-2</v>
      </c>
      <c r="AB545">
        <v>0.1081</v>
      </c>
      <c r="AC545">
        <v>175.71</v>
      </c>
      <c r="AD545" s="1">
        <v>4804.3100000000004</v>
      </c>
      <c r="AE545">
        <v>579.6</v>
      </c>
      <c r="AF545" s="1">
        <v>190846.26</v>
      </c>
      <c r="AG545">
        <v>466</v>
      </c>
      <c r="AH545" s="1">
        <v>32026</v>
      </c>
      <c r="AI545" s="1">
        <v>44998</v>
      </c>
      <c r="AJ545">
        <v>31.1</v>
      </c>
      <c r="AK545">
        <v>27.03</v>
      </c>
      <c r="AL545">
        <v>25.48</v>
      </c>
      <c r="AM545">
        <v>3.6</v>
      </c>
      <c r="AN545">
        <v>660.29</v>
      </c>
      <c r="AO545">
        <v>1.7652000000000001</v>
      </c>
      <c r="AP545" s="1">
        <v>2153.5</v>
      </c>
      <c r="AQ545" s="1">
        <v>3359.17</v>
      </c>
      <c r="AR545" s="1">
        <v>6789.95</v>
      </c>
      <c r="AS545">
        <v>542.38</v>
      </c>
      <c r="AT545">
        <v>527.89</v>
      </c>
      <c r="AU545" s="1">
        <v>13372.77</v>
      </c>
      <c r="AV545" s="1">
        <v>11284.43</v>
      </c>
      <c r="AW545">
        <v>0.55100000000000005</v>
      </c>
      <c r="AX545" s="1">
        <v>6335.53</v>
      </c>
      <c r="AY545">
        <v>0.30930000000000002</v>
      </c>
      <c r="AZ545" s="1">
        <v>1423.76</v>
      </c>
      <c r="BA545">
        <v>6.9500000000000006E-2</v>
      </c>
      <c r="BB545" s="1">
        <v>1437.83</v>
      </c>
      <c r="BC545">
        <v>7.0199999999999999E-2</v>
      </c>
      <c r="BD545" s="1">
        <v>20481.55</v>
      </c>
      <c r="BE545" s="1">
        <v>5994.31</v>
      </c>
      <c r="BF545">
        <v>2.2240000000000002</v>
      </c>
      <c r="BG545">
        <v>0.44019999999999998</v>
      </c>
      <c r="BH545">
        <v>0.1668</v>
      </c>
      <c r="BI545">
        <v>0.33810000000000001</v>
      </c>
      <c r="BJ545">
        <v>3.61E-2</v>
      </c>
      <c r="BK545">
        <v>1.8800000000000001E-2</v>
      </c>
    </row>
    <row r="546" spans="1:63" x14ac:dyDescent="0.25">
      <c r="A546" t="s">
        <v>547</v>
      </c>
      <c r="B546">
        <v>44941</v>
      </c>
      <c r="C546">
        <v>53</v>
      </c>
      <c r="D546">
        <v>40.39</v>
      </c>
      <c r="E546" s="1">
        <v>2140.5</v>
      </c>
      <c r="F546" s="1">
        <v>1939.61</v>
      </c>
      <c r="G546">
        <v>6.4000000000000003E-3</v>
      </c>
      <c r="H546">
        <v>1E-3</v>
      </c>
      <c r="I546">
        <v>3.2800000000000003E-2</v>
      </c>
      <c r="J546">
        <v>5.0000000000000001E-4</v>
      </c>
      <c r="K546">
        <v>2.9499999999999998E-2</v>
      </c>
      <c r="L546">
        <v>0.84240000000000004</v>
      </c>
      <c r="M546">
        <v>8.7400000000000005E-2</v>
      </c>
      <c r="N546">
        <v>0.53059999999999996</v>
      </c>
      <c r="O546">
        <v>2.0999999999999999E-3</v>
      </c>
      <c r="P546">
        <v>0.1865</v>
      </c>
      <c r="Q546" s="1">
        <v>58748.9</v>
      </c>
      <c r="R546">
        <v>0.18790000000000001</v>
      </c>
      <c r="S546">
        <v>0.15440000000000001</v>
      </c>
      <c r="T546">
        <v>0.65769999999999995</v>
      </c>
      <c r="U546">
        <v>21</v>
      </c>
      <c r="V546" s="1">
        <v>71709.289999999994</v>
      </c>
      <c r="W546">
        <v>99.33</v>
      </c>
      <c r="X546" s="1">
        <v>132194.56</v>
      </c>
      <c r="Y546">
        <v>0.72540000000000004</v>
      </c>
      <c r="Z546">
        <v>0.22489999999999999</v>
      </c>
      <c r="AA546">
        <v>4.9700000000000001E-2</v>
      </c>
      <c r="AB546">
        <v>0.27460000000000001</v>
      </c>
      <c r="AC546">
        <v>132.19</v>
      </c>
      <c r="AD546" s="1">
        <v>4956.3999999999996</v>
      </c>
      <c r="AE546">
        <v>546.62</v>
      </c>
      <c r="AF546" s="1">
        <v>122651.55</v>
      </c>
      <c r="AG546">
        <v>174</v>
      </c>
      <c r="AH546" s="1">
        <v>31009</v>
      </c>
      <c r="AI546" s="1">
        <v>46870</v>
      </c>
      <c r="AJ546">
        <v>66.55</v>
      </c>
      <c r="AK546">
        <v>32.92</v>
      </c>
      <c r="AL546">
        <v>45.81</v>
      </c>
      <c r="AM546">
        <v>3.9</v>
      </c>
      <c r="AN546">
        <v>0</v>
      </c>
      <c r="AO546">
        <v>1.0356000000000001</v>
      </c>
      <c r="AP546" s="1">
        <v>1404.11</v>
      </c>
      <c r="AQ546" s="1">
        <v>1868.24</v>
      </c>
      <c r="AR546" s="1">
        <v>7920.19</v>
      </c>
      <c r="AS546">
        <v>999.86</v>
      </c>
      <c r="AT546">
        <v>311.22000000000003</v>
      </c>
      <c r="AU546" s="1">
        <v>12503.65</v>
      </c>
      <c r="AV546" s="1">
        <v>6913.45</v>
      </c>
      <c r="AW546">
        <v>0.49509999999999998</v>
      </c>
      <c r="AX546" s="1">
        <v>4612.99</v>
      </c>
      <c r="AY546">
        <v>0.33040000000000003</v>
      </c>
      <c r="AZ546" s="1">
        <v>1513.6</v>
      </c>
      <c r="BA546">
        <v>0.1084</v>
      </c>
      <c r="BB546">
        <v>923.43</v>
      </c>
      <c r="BC546">
        <v>6.6100000000000006E-2</v>
      </c>
      <c r="BD546" s="1">
        <v>13963.48</v>
      </c>
      <c r="BE546" s="1">
        <v>4792.8500000000004</v>
      </c>
      <c r="BF546">
        <v>1.7133</v>
      </c>
      <c r="BG546">
        <v>0.47220000000000001</v>
      </c>
      <c r="BH546">
        <v>0.20430000000000001</v>
      </c>
      <c r="BI546">
        <v>0.28949999999999998</v>
      </c>
      <c r="BJ546">
        <v>2.35E-2</v>
      </c>
      <c r="BK546">
        <v>1.0500000000000001E-2</v>
      </c>
    </row>
    <row r="547" spans="1:63" x14ac:dyDescent="0.25">
      <c r="A547" t="s">
        <v>548</v>
      </c>
      <c r="B547">
        <v>49643</v>
      </c>
      <c r="C547">
        <v>49</v>
      </c>
      <c r="D547">
        <v>17.940000000000001</v>
      </c>
      <c r="E547">
        <v>879.02</v>
      </c>
      <c r="F547" s="1">
        <v>1047.3499999999999</v>
      </c>
      <c r="G547">
        <v>1E-3</v>
      </c>
      <c r="H547">
        <v>0</v>
      </c>
      <c r="I547">
        <v>3.7000000000000002E-3</v>
      </c>
      <c r="J547">
        <v>0</v>
      </c>
      <c r="K547">
        <v>7.1000000000000004E-3</v>
      </c>
      <c r="L547">
        <v>0.94889999999999997</v>
      </c>
      <c r="M547">
        <v>3.9399999999999998E-2</v>
      </c>
      <c r="N547">
        <v>0.46350000000000002</v>
      </c>
      <c r="O547">
        <v>0</v>
      </c>
      <c r="P547">
        <v>0.1231</v>
      </c>
      <c r="Q547" s="1">
        <v>48595.51</v>
      </c>
      <c r="R547">
        <v>0.36990000000000001</v>
      </c>
      <c r="S547">
        <v>0.32879999999999998</v>
      </c>
      <c r="T547">
        <v>0.3014</v>
      </c>
      <c r="U547">
        <v>8.1999999999999993</v>
      </c>
      <c r="V547" s="1">
        <v>79175.240000000005</v>
      </c>
      <c r="W547">
        <v>102.28</v>
      </c>
      <c r="X547" s="1">
        <v>95901.54</v>
      </c>
      <c r="Y547">
        <v>0.80300000000000005</v>
      </c>
      <c r="Z547">
        <v>7.3200000000000001E-2</v>
      </c>
      <c r="AA547">
        <v>0.12379999999999999</v>
      </c>
      <c r="AB547">
        <v>0.19700000000000001</v>
      </c>
      <c r="AC547">
        <v>95.9</v>
      </c>
      <c r="AD547" s="1">
        <v>2211.13</v>
      </c>
      <c r="AE547">
        <v>269.87</v>
      </c>
      <c r="AF547" s="1">
        <v>76645.63</v>
      </c>
      <c r="AG547">
        <v>50</v>
      </c>
      <c r="AH547" s="1">
        <v>33793</v>
      </c>
      <c r="AI547" s="1">
        <v>53538</v>
      </c>
      <c r="AJ547">
        <v>29.58</v>
      </c>
      <c r="AK547">
        <v>22.05</v>
      </c>
      <c r="AL547">
        <v>23.01</v>
      </c>
      <c r="AM547">
        <v>4.21</v>
      </c>
      <c r="AN547">
        <v>0</v>
      </c>
      <c r="AO547">
        <v>0.62970000000000004</v>
      </c>
      <c r="AP547" s="1">
        <v>1279.8900000000001</v>
      </c>
      <c r="AQ547" s="1">
        <v>2168.34</v>
      </c>
      <c r="AR547" s="1">
        <v>6321.61</v>
      </c>
      <c r="AS547">
        <v>528.72</v>
      </c>
      <c r="AT547">
        <v>211.41</v>
      </c>
      <c r="AU547" s="1">
        <v>10509.96</v>
      </c>
      <c r="AV547" s="1">
        <v>9207.66</v>
      </c>
      <c r="AW547">
        <v>0.64839999999999998</v>
      </c>
      <c r="AX547" s="1">
        <v>1429.01</v>
      </c>
      <c r="AY547">
        <v>0.10059999999999999</v>
      </c>
      <c r="AZ547" s="1">
        <v>2709.36</v>
      </c>
      <c r="BA547">
        <v>0.1908</v>
      </c>
      <c r="BB547">
        <v>855.02</v>
      </c>
      <c r="BC547">
        <v>6.0199999999999997E-2</v>
      </c>
      <c r="BD547" s="1">
        <v>14201.05</v>
      </c>
      <c r="BE547" s="1">
        <v>11219.65</v>
      </c>
      <c r="BF547">
        <v>4.4854000000000003</v>
      </c>
      <c r="BG547" t="s">
        <v>631</v>
      </c>
      <c r="BH547" t="s">
        <v>631</v>
      </c>
      <c r="BI547" t="s">
        <v>631</v>
      </c>
      <c r="BJ547" t="s">
        <v>631</v>
      </c>
      <c r="BK547" t="s">
        <v>631</v>
      </c>
    </row>
    <row r="548" spans="1:63" x14ac:dyDescent="0.25">
      <c r="A548" t="s">
        <v>549</v>
      </c>
      <c r="B548">
        <v>48744</v>
      </c>
      <c r="C548">
        <v>61</v>
      </c>
      <c r="D548">
        <v>29.83</v>
      </c>
      <c r="E548" s="1">
        <v>1819.42</v>
      </c>
      <c r="F548" s="1">
        <v>1781.4</v>
      </c>
      <c r="G548">
        <v>5.1000000000000004E-3</v>
      </c>
      <c r="H548">
        <v>0</v>
      </c>
      <c r="I548">
        <v>1.11E-2</v>
      </c>
      <c r="J548">
        <v>2.0999999999999999E-3</v>
      </c>
      <c r="K548">
        <v>2.1100000000000001E-2</v>
      </c>
      <c r="L548">
        <v>0.93989999999999996</v>
      </c>
      <c r="M548">
        <v>2.07E-2</v>
      </c>
      <c r="N548">
        <v>0.32590000000000002</v>
      </c>
      <c r="O548">
        <v>2.8E-3</v>
      </c>
      <c r="P548">
        <v>0.13930000000000001</v>
      </c>
      <c r="Q548" s="1">
        <v>65014.87</v>
      </c>
      <c r="R548">
        <v>0.1628</v>
      </c>
      <c r="S548">
        <v>0.24809999999999999</v>
      </c>
      <c r="T548">
        <v>0.58909999999999996</v>
      </c>
      <c r="U548">
        <v>10</v>
      </c>
      <c r="V548" s="1">
        <v>85195.5</v>
      </c>
      <c r="W548">
        <v>175.81</v>
      </c>
      <c r="X548" s="1">
        <v>136402.94</v>
      </c>
      <c r="Y548">
        <v>0.86450000000000005</v>
      </c>
      <c r="Z548">
        <v>5.5800000000000002E-2</v>
      </c>
      <c r="AA548">
        <v>7.9699999999999993E-2</v>
      </c>
      <c r="AB548">
        <v>0.13550000000000001</v>
      </c>
      <c r="AC548">
        <v>136.4</v>
      </c>
      <c r="AD548" s="1">
        <v>3949.3</v>
      </c>
      <c r="AE548">
        <v>519.72</v>
      </c>
      <c r="AF548" s="1">
        <v>135362.19</v>
      </c>
      <c r="AG548">
        <v>241</v>
      </c>
      <c r="AH548" s="1">
        <v>39761</v>
      </c>
      <c r="AI548" s="1">
        <v>59005</v>
      </c>
      <c r="AJ548">
        <v>38.11</v>
      </c>
      <c r="AK548">
        <v>27.95</v>
      </c>
      <c r="AL548">
        <v>31.35</v>
      </c>
      <c r="AM548">
        <v>4.46</v>
      </c>
      <c r="AN548" s="1">
        <v>1997.9</v>
      </c>
      <c r="AO548">
        <v>1.3444</v>
      </c>
      <c r="AP548" s="1">
        <v>1029.21</v>
      </c>
      <c r="AQ548" s="1">
        <v>2287.7800000000002</v>
      </c>
      <c r="AR548" s="1">
        <v>6790.37</v>
      </c>
      <c r="AS548" s="1">
        <v>1355.5</v>
      </c>
      <c r="AT548">
        <v>261.86</v>
      </c>
      <c r="AU548" s="1">
        <v>11724.7</v>
      </c>
      <c r="AV548" s="1">
        <v>5631.18</v>
      </c>
      <c r="AW548">
        <v>0.46899999999999997</v>
      </c>
      <c r="AX548" s="1">
        <v>5263.06</v>
      </c>
      <c r="AY548">
        <v>0.43840000000000001</v>
      </c>
      <c r="AZ548">
        <v>570.04999999999995</v>
      </c>
      <c r="BA548">
        <v>4.7500000000000001E-2</v>
      </c>
      <c r="BB548">
        <v>541.64</v>
      </c>
      <c r="BC548">
        <v>4.5100000000000001E-2</v>
      </c>
      <c r="BD548" s="1">
        <v>12005.93</v>
      </c>
      <c r="BE548" s="1">
        <v>4354.67</v>
      </c>
      <c r="BF548">
        <v>1.2594000000000001</v>
      </c>
      <c r="BG548">
        <v>0.53749999999999998</v>
      </c>
      <c r="BH548">
        <v>0.21390000000000001</v>
      </c>
      <c r="BI548">
        <v>0.2205</v>
      </c>
      <c r="BJ548">
        <v>1.7899999999999999E-2</v>
      </c>
      <c r="BK548">
        <v>1.0200000000000001E-2</v>
      </c>
    </row>
    <row r="549" spans="1:63" x14ac:dyDescent="0.25">
      <c r="A549" t="s">
        <v>550</v>
      </c>
      <c r="B549">
        <v>47464</v>
      </c>
      <c r="C549">
        <v>48</v>
      </c>
      <c r="D549">
        <v>21.03</v>
      </c>
      <c r="E549" s="1">
        <v>1009.25</v>
      </c>
      <c r="F549" s="1">
        <v>1059.1500000000001</v>
      </c>
      <c r="G549">
        <v>3.3700000000000001E-2</v>
      </c>
      <c r="H549">
        <v>8.9999999999999998E-4</v>
      </c>
      <c r="I549">
        <v>5.7000000000000002E-3</v>
      </c>
      <c r="J549">
        <v>8.9999999999999998E-4</v>
      </c>
      <c r="K549">
        <v>2.9899999999999999E-2</v>
      </c>
      <c r="L549">
        <v>0.90949999999999998</v>
      </c>
      <c r="M549">
        <v>1.9300000000000001E-2</v>
      </c>
      <c r="N549">
        <v>0.1313</v>
      </c>
      <c r="O549">
        <v>1.4500000000000001E-2</v>
      </c>
      <c r="P549">
        <v>9.5899999999999999E-2</v>
      </c>
      <c r="Q549" s="1">
        <v>56565.77</v>
      </c>
      <c r="R549">
        <v>0.31759999999999999</v>
      </c>
      <c r="S549">
        <v>8.2400000000000001E-2</v>
      </c>
      <c r="T549">
        <v>0.6</v>
      </c>
      <c r="U549">
        <v>10.130000000000001</v>
      </c>
      <c r="V549" s="1">
        <v>77552.929999999993</v>
      </c>
      <c r="W549">
        <v>99.62</v>
      </c>
      <c r="X549" s="1">
        <v>284771.75</v>
      </c>
      <c r="Y549">
        <v>0.57150000000000001</v>
      </c>
      <c r="Z549">
        <v>0.3493</v>
      </c>
      <c r="AA549">
        <v>7.9200000000000007E-2</v>
      </c>
      <c r="AB549">
        <v>0.42849999999999999</v>
      </c>
      <c r="AC549">
        <v>284.77</v>
      </c>
      <c r="AD549" s="1">
        <v>7740.07</v>
      </c>
      <c r="AE549">
        <v>619.62</v>
      </c>
      <c r="AF549" s="1">
        <v>247078.15</v>
      </c>
      <c r="AG549">
        <v>560</v>
      </c>
      <c r="AH549" s="1">
        <v>45984</v>
      </c>
      <c r="AI549" s="1">
        <v>78517</v>
      </c>
      <c r="AJ549">
        <v>35.090000000000003</v>
      </c>
      <c r="AK549">
        <v>23.79</v>
      </c>
      <c r="AL549">
        <v>30.93</v>
      </c>
      <c r="AM549">
        <v>5.3</v>
      </c>
      <c r="AN549">
        <v>0</v>
      </c>
      <c r="AO549">
        <v>0.4738</v>
      </c>
      <c r="AP549" s="1">
        <v>1476.25</v>
      </c>
      <c r="AQ549" s="1">
        <v>2409.63</v>
      </c>
      <c r="AR549" s="1">
        <v>7442.49</v>
      </c>
      <c r="AS549">
        <v>604.23</v>
      </c>
      <c r="AT549">
        <v>297.13</v>
      </c>
      <c r="AU549" s="1">
        <v>12229.74</v>
      </c>
      <c r="AV549" s="1">
        <v>2855.78</v>
      </c>
      <c r="AW549">
        <v>0.25030000000000002</v>
      </c>
      <c r="AX549" s="1">
        <v>6466.08</v>
      </c>
      <c r="AY549">
        <v>0.56679999999999997</v>
      </c>
      <c r="AZ549" s="1">
        <v>1627.27</v>
      </c>
      <c r="BA549">
        <v>0.1426</v>
      </c>
      <c r="BB549">
        <v>459</v>
      </c>
      <c r="BC549">
        <v>4.02E-2</v>
      </c>
      <c r="BD549" s="1">
        <v>11408.13</v>
      </c>
      <c r="BE549">
        <v>678.42</v>
      </c>
      <c r="BF549">
        <v>0.1024</v>
      </c>
      <c r="BG549">
        <v>0.50090000000000001</v>
      </c>
      <c r="BH549">
        <v>0.21709999999999999</v>
      </c>
      <c r="BI549">
        <v>0.2238</v>
      </c>
      <c r="BJ549">
        <v>3.9800000000000002E-2</v>
      </c>
      <c r="BK549">
        <v>1.84E-2</v>
      </c>
    </row>
    <row r="550" spans="1:63" x14ac:dyDescent="0.25">
      <c r="A550" t="s">
        <v>551</v>
      </c>
      <c r="B550">
        <v>44966</v>
      </c>
      <c r="C550">
        <v>71</v>
      </c>
      <c r="D550">
        <v>31.15</v>
      </c>
      <c r="E550" s="1">
        <v>2211.4699999999998</v>
      </c>
      <c r="F550" s="1">
        <v>2058.7800000000002</v>
      </c>
      <c r="G550">
        <v>3.8E-3</v>
      </c>
      <c r="H550">
        <v>5.0000000000000001E-4</v>
      </c>
      <c r="I550">
        <v>1.5599999999999999E-2</v>
      </c>
      <c r="J550">
        <v>5.0000000000000001E-4</v>
      </c>
      <c r="K550">
        <v>5.7799999999999997E-2</v>
      </c>
      <c r="L550">
        <v>0.88280000000000003</v>
      </c>
      <c r="M550">
        <v>3.9E-2</v>
      </c>
      <c r="N550">
        <v>0.46100000000000002</v>
      </c>
      <c r="O550">
        <v>7.0000000000000001E-3</v>
      </c>
      <c r="P550">
        <v>0.16880000000000001</v>
      </c>
      <c r="Q550" s="1">
        <v>52944.99</v>
      </c>
      <c r="R550">
        <v>0.2329</v>
      </c>
      <c r="S550">
        <v>0.22600000000000001</v>
      </c>
      <c r="T550">
        <v>0.54110000000000003</v>
      </c>
      <c r="U550">
        <v>13</v>
      </c>
      <c r="V550" s="1">
        <v>80259.62</v>
      </c>
      <c r="W550">
        <v>163.24</v>
      </c>
      <c r="X550" s="1">
        <v>117619.34</v>
      </c>
      <c r="Y550">
        <v>0.76400000000000001</v>
      </c>
      <c r="Z550">
        <v>0.18659999999999999</v>
      </c>
      <c r="AA550">
        <v>4.9500000000000002E-2</v>
      </c>
      <c r="AB550">
        <v>0.23599999999999999</v>
      </c>
      <c r="AC550">
        <v>117.62</v>
      </c>
      <c r="AD550" s="1">
        <v>3238.29</v>
      </c>
      <c r="AE550">
        <v>414.91</v>
      </c>
      <c r="AF550" s="1">
        <v>113920.8</v>
      </c>
      <c r="AG550">
        <v>147</v>
      </c>
      <c r="AH550" s="1">
        <v>30732</v>
      </c>
      <c r="AI550" s="1">
        <v>46863</v>
      </c>
      <c r="AJ550">
        <v>47.1</v>
      </c>
      <c r="AK550">
        <v>22.71</v>
      </c>
      <c r="AL550">
        <v>42.07</v>
      </c>
      <c r="AM550">
        <v>4.3</v>
      </c>
      <c r="AN550" s="1">
        <v>1341.04</v>
      </c>
      <c r="AO550">
        <v>1.2559</v>
      </c>
      <c r="AP550" s="1">
        <v>1309.67</v>
      </c>
      <c r="AQ550" s="1">
        <v>1648.29</v>
      </c>
      <c r="AR550" s="1">
        <v>6741.97</v>
      </c>
      <c r="AS550">
        <v>896.73</v>
      </c>
      <c r="AT550">
        <v>368.71</v>
      </c>
      <c r="AU550" s="1">
        <v>10965.38</v>
      </c>
      <c r="AV550" s="1">
        <v>6837.03</v>
      </c>
      <c r="AW550">
        <v>0.52359999999999995</v>
      </c>
      <c r="AX550" s="1">
        <v>4251.93</v>
      </c>
      <c r="AY550">
        <v>0.3256</v>
      </c>
      <c r="AZ550" s="1">
        <v>1127.8599999999999</v>
      </c>
      <c r="BA550">
        <v>8.6400000000000005E-2</v>
      </c>
      <c r="BB550">
        <v>840.62</v>
      </c>
      <c r="BC550">
        <v>6.4399999999999999E-2</v>
      </c>
      <c r="BD550" s="1">
        <v>13057.44</v>
      </c>
      <c r="BE550" s="1">
        <v>5099.93</v>
      </c>
      <c r="BF550">
        <v>1.9517</v>
      </c>
      <c r="BG550">
        <v>0.52700000000000002</v>
      </c>
      <c r="BH550">
        <v>0.22950000000000001</v>
      </c>
      <c r="BI550">
        <v>0.20369999999999999</v>
      </c>
      <c r="BJ550">
        <v>2.6200000000000001E-2</v>
      </c>
      <c r="BK550">
        <v>1.3599999999999999E-2</v>
      </c>
    </row>
    <row r="551" spans="1:63" x14ac:dyDescent="0.25">
      <c r="A551" t="s">
        <v>552</v>
      </c>
      <c r="B551">
        <v>44958</v>
      </c>
      <c r="C551">
        <v>37</v>
      </c>
      <c r="D551">
        <v>80.41</v>
      </c>
      <c r="E551" s="1">
        <v>2975.19</v>
      </c>
      <c r="F551" s="1">
        <v>2819.03</v>
      </c>
      <c r="G551">
        <v>1.7000000000000001E-2</v>
      </c>
      <c r="H551">
        <v>8.0000000000000004E-4</v>
      </c>
      <c r="I551">
        <v>8.6099999999999996E-2</v>
      </c>
      <c r="J551">
        <v>8.9999999999999998E-4</v>
      </c>
      <c r="K551">
        <v>2.8400000000000002E-2</v>
      </c>
      <c r="L551">
        <v>0.78920000000000001</v>
      </c>
      <c r="M551">
        <v>7.7499999999999999E-2</v>
      </c>
      <c r="N551">
        <v>0.31879999999999997</v>
      </c>
      <c r="O551">
        <v>8.3000000000000001E-3</v>
      </c>
      <c r="P551">
        <v>0.15640000000000001</v>
      </c>
      <c r="Q551" s="1">
        <v>66605.83</v>
      </c>
      <c r="R551">
        <v>0.1527</v>
      </c>
      <c r="S551">
        <v>0.1084</v>
      </c>
      <c r="T551">
        <v>0.7389</v>
      </c>
      <c r="U551">
        <v>36</v>
      </c>
      <c r="V551" s="1">
        <v>73614.19</v>
      </c>
      <c r="W551">
        <v>79.900000000000006</v>
      </c>
      <c r="X551" s="1">
        <v>208537.21</v>
      </c>
      <c r="Y551">
        <v>0.69650000000000001</v>
      </c>
      <c r="Z551">
        <v>0.27679999999999999</v>
      </c>
      <c r="AA551">
        <v>2.6700000000000002E-2</v>
      </c>
      <c r="AB551">
        <v>0.30349999999999999</v>
      </c>
      <c r="AC551">
        <v>208.54</v>
      </c>
      <c r="AD551" s="1">
        <v>8984.9699999999993</v>
      </c>
      <c r="AE551">
        <v>957.8</v>
      </c>
      <c r="AF551" s="1">
        <v>207498.69</v>
      </c>
      <c r="AG551">
        <v>498</v>
      </c>
      <c r="AH551" s="1">
        <v>37942</v>
      </c>
      <c r="AI551" s="1">
        <v>65426</v>
      </c>
      <c r="AJ551">
        <v>58.71</v>
      </c>
      <c r="AK551">
        <v>42.41</v>
      </c>
      <c r="AL551">
        <v>43.28</v>
      </c>
      <c r="AM551">
        <v>6.46</v>
      </c>
      <c r="AN551">
        <v>0</v>
      </c>
      <c r="AO551">
        <v>0.92279999999999995</v>
      </c>
      <c r="AP551" s="1">
        <v>1637.71</v>
      </c>
      <c r="AQ551" s="1">
        <v>2120.54</v>
      </c>
      <c r="AR551" s="1">
        <v>7352.89</v>
      </c>
      <c r="AS551">
        <v>950.41</v>
      </c>
      <c r="AT551">
        <v>263.63</v>
      </c>
      <c r="AU551" s="1">
        <v>12325.16</v>
      </c>
      <c r="AV551" s="1">
        <v>3296.67</v>
      </c>
      <c r="AW551">
        <v>0.25340000000000001</v>
      </c>
      <c r="AX551" s="1">
        <v>7883.16</v>
      </c>
      <c r="AY551">
        <v>0.60589999999999999</v>
      </c>
      <c r="AZ551">
        <v>855.5</v>
      </c>
      <c r="BA551">
        <v>6.5799999999999997E-2</v>
      </c>
      <c r="BB551">
        <v>975.07</v>
      </c>
      <c r="BC551">
        <v>7.4899999999999994E-2</v>
      </c>
      <c r="BD551" s="1">
        <v>13010.4</v>
      </c>
      <c r="BE551" s="1">
        <v>1327.52</v>
      </c>
      <c r="BF551">
        <v>0.2198</v>
      </c>
      <c r="BG551">
        <v>0.50080000000000002</v>
      </c>
      <c r="BH551">
        <v>0.2031</v>
      </c>
      <c r="BI551">
        <v>0.2477</v>
      </c>
      <c r="BJ551">
        <v>2.9100000000000001E-2</v>
      </c>
      <c r="BK551">
        <v>1.9199999999999998E-2</v>
      </c>
    </row>
    <row r="552" spans="1:63" x14ac:dyDescent="0.25">
      <c r="A552" t="s">
        <v>553</v>
      </c>
      <c r="B552">
        <v>47472</v>
      </c>
      <c r="C552">
        <v>48</v>
      </c>
      <c r="D552">
        <v>5.1100000000000003</v>
      </c>
      <c r="E552">
        <v>245.31</v>
      </c>
      <c r="F552">
        <v>176.06</v>
      </c>
      <c r="G552">
        <v>0</v>
      </c>
      <c r="H552">
        <v>0</v>
      </c>
      <c r="I552">
        <v>1.4800000000000001E-2</v>
      </c>
      <c r="J552">
        <v>0</v>
      </c>
      <c r="K552">
        <v>5.1200000000000002E-2</v>
      </c>
      <c r="L552">
        <v>0.91700000000000004</v>
      </c>
      <c r="M552">
        <v>1.7000000000000001E-2</v>
      </c>
      <c r="N552">
        <v>0.32869999999999999</v>
      </c>
      <c r="O552">
        <v>0</v>
      </c>
      <c r="P552">
        <v>0.1376</v>
      </c>
      <c r="Q552" s="1">
        <v>39746.26</v>
      </c>
      <c r="R552">
        <v>0.21740000000000001</v>
      </c>
      <c r="S552">
        <v>0.1739</v>
      </c>
      <c r="T552">
        <v>0.60870000000000002</v>
      </c>
      <c r="U552">
        <v>3.62</v>
      </c>
      <c r="V552" s="1">
        <v>60181.02</v>
      </c>
      <c r="W552">
        <v>67.72</v>
      </c>
      <c r="X552" s="1">
        <v>224558.44</v>
      </c>
      <c r="Y552">
        <v>0.94950000000000001</v>
      </c>
      <c r="Z552">
        <v>1.7000000000000001E-2</v>
      </c>
      <c r="AA552">
        <v>3.3500000000000002E-2</v>
      </c>
      <c r="AB552">
        <v>5.0500000000000003E-2</v>
      </c>
      <c r="AC552">
        <v>224.56</v>
      </c>
      <c r="AD552" s="1">
        <v>5906.27</v>
      </c>
      <c r="AE552">
        <v>726.82</v>
      </c>
      <c r="AF552" s="1">
        <v>208018.54</v>
      </c>
      <c r="AG552">
        <v>499</v>
      </c>
      <c r="AH552" s="1">
        <v>38993</v>
      </c>
      <c r="AI552" s="1">
        <v>57048</v>
      </c>
      <c r="AJ552">
        <v>36.83</v>
      </c>
      <c r="AK552">
        <v>25.94</v>
      </c>
      <c r="AL552">
        <v>25.81</v>
      </c>
      <c r="AM552">
        <v>6</v>
      </c>
      <c r="AN552" s="1">
        <v>1785.44</v>
      </c>
      <c r="AO552">
        <v>1.6528</v>
      </c>
      <c r="AP552" s="1">
        <v>2363.3200000000002</v>
      </c>
      <c r="AQ552" s="1">
        <v>6456.98</v>
      </c>
      <c r="AR552" s="1">
        <v>8076.81</v>
      </c>
      <c r="AS552">
        <v>821.64</v>
      </c>
      <c r="AT552">
        <v>905.65</v>
      </c>
      <c r="AU552" s="1">
        <v>18624.16</v>
      </c>
      <c r="AV552" s="1">
        <v>10638.81</v>
      </c>
      <c r="AW552">
        <v>0.43919999999999998</v>
      </c>
      <c r="AX552" s="1">
        <v>9817.09</v>
      </c>
      <c r="AY552">
        <v>0.4052</v>
      </c>
      <c r="AZ552" s="1">
        <v>2919</v>
      </c>
      <c r="BA552">
        <v>0.1205</v>
      </c>
      <c r="BB552">
        <v>850.33</v>
      </c>
      <c r="BC552">
        <v>3.5099999999999999E-2</v>
      </c>
      <c r="BD552" s="1">
        <v>24225.23</v>
      </c>
      <c r="BE552" s="1">
        <v>4522.42</v>
      </c>
      <c r="BF552">
        <v>1.1760999999999999</v>
      </c>
      <c r="BG552">
        <v>0.44950000000000001</v>
      </c>
      <c r="BH552">
        <v>0.17299999999999999</v>
      </c>
      <c r="BI552">
        <v>0.33900000000000002</v>
      </c>
      <c r="BJ552">
        <v>2.3300000000000001E-2</v>
      </c>
      <c r="BK552">
        <v>1.52E-2</v>
      </c>
    </row>
    <row r="553" spans="1:63" x14ac:dyDescent="0.25">
      <c r="A553" t="s">
        <v>554</v>
      </c>
      <c r="B553">
        <v>46821</v>
      </c>
      <c r="C553">
        <v>30</v>
      </c>
      <c r="D553">
        <v>60.73</v>
      </c>
      <c r="E553" s="1">
        <v>1821.99</v>
      </c>
      <c r="F553" s="1">
        <v>1823.12</v>
      </c>
      <c r="G553">
        <v>6.0000000000000001E-3</v>
      </c>
      <c r="H553">
        <v>5.0000000000000001E-4</v>
      </c>
      <c r="I553">
        <v>4.0000000000000001E-3</v>
      </c>
      <c r="J553">
        <v>2.7000000000000001E-3</v>
      </c>
      <c r="K553">
        <v>6.0299999999999999E-2</v>
      </c>
      <c r="L553">
        <v>0.89390000000000003</v>
      </c>
      <c r="M553">
        <v>3.2599999999999997E-2</v>
      </c>
      <c r="N553">
        <v>0.37809999999999999</v>
      </c>
      <c r="O553">
        <v>1.1000000000000001E-3</v>
      </c>
      <c r="P553">
        <v>0.1545</v>
      </c>
      <c r="Q553" s="1">
        <v>62761.77</v>
      </c>
      <c r="R553">
        <v>0.16669999999999999</v>
      </c>
      <c r="S553">
        <v>0.14910000000000001</v>
      </c>
      <c r="T553">
        <v>0.68420000000000003</v>
      </c>
      <c r="U553">
        <v>14</v>
      </c>
      <c r="V553" s="1">
        <v>80611.710000000006</v>
      </c>
      <c r="W553">
        <v>125.72</v>
      </c>
      <c r="X553" s="1">
        <v>260637.09</v>
      </c>
      <c r="Y553">
        <v>0.76349999999999996</v>
      </c>
      <c r="Z553">
        <v>0.12959999999999999</v>
      </c>
      <c r="AA553">
        <v>0.1069</v>
      </c>
      <c r="AB553">
        <v>0.23649999999999999</v>
      </c>
      <c r="AC553">
        <v>260.64</v>
      </c>
      <c r="AD553" s="1">
        <v>10150.08</v>
      </c>
      <c r="AE553">
        <v>863.87</v>
      </c>
      <c r="AF553" s="1">
        <v>238282.39</v>
      </c>
      <c r="AG553">
        <v>551</v>
      </c>
      <c r="AH553" s="1">
        <v>32732</v>
      </c>
      <c r="AI553" s="1">
        <v>57943</v>
      </c>
      <c r="AJ553">
        <v>70.849999999999994</v>
      </c>
      <c r="AK553">
        <v>31.94</v>
      </c>
      <c r="AL553">
        <v>53.87</v>
      </c>
      <c r="AM553">
        <v>3.9</v>
      </c>
      <c r="AN553">
        <v>0</v>
      </c>
      <c r="AO553">
        <v>1.2785</v>
      </c>
      <c r="AP553" s="1">
        <v>1581.24</v>
      </c>
      <c r="AQ553" s="1">
        <v>2256.46</v>
      </c>
      <c r="AR553" s="1">
        <v>6087.78</v>
      </c>
      <c r="AS553" s="1">
        <v>1118.69</v>
      </c>
      <c r="AT553">
        <v>747.46</v>
      </c>
      <c r="AU553" s="1">
        <v>11791.64</v>
      </c>
      <c r="AV553" s="1">
        <v>3687.36</v>
      </c>
      <c r="AW553">
        <v>0.25469999999999998</v>
      </c>
      <c r="AX553" s="1">
        <v>8587.98</v>
      </c>
      <c r="AY553">
        <v>0.59330000000000005</v>
      </c>
      <c r="AZ553" s="1">
        <v>1446.63</v>
      </c>
      <c r="BA553">
        <v>9.9900000000000003E-2</v>
      </c>
      <c r="BB553">
        <v>752.47</v>
      </c>
      <c r="BC553">
        <v>5.1999999999999998E-2</v>
      </c>
      <c r="BD553" s="1">
        <v>14474.44</v>
      </c>
      <c r="BE553" s="1">
        <v>2578.9</v>
      </c>
      <c r="BF553">
        <v>0.52139999999999997</v>
      </c>
      <c r="BG553">
        <v>0.52780000000000005</v>
      </c>
      <c r="BH553">
        <v>0.2087</v>
      </c>
      <c r="BI553">
        <v>0.19989999999999999</v>
      </c>
      <c r="BJ553">
        <v>3.2899999999999999E-2</v>
      </c>
      <c r="BK553">
        <v>3.0700000000000002E-2</v>
      </c>
    </row>
    <row r="554" spans="1:63" x14ac:dyDescent="0.25">
      <c r="A554" t="s">
        <v>555</v>
      </c>
      <c r="B554">
        <v>45633</v>
      </c>
      <c r="C554">
        <v>76</v>
      </c>
      <c r="D554">
        <v>17.559999999999999</v>
      </c>
      <c r="E554" s="1">
        <v>1334.29</v>
      </c>
      <c r="F554" s="1">
        <v>1307.97</v>
      </c>
      <c r="G554">
        <v>2.3E-3</v>
      </c>
      <c r="H554">
        <v>8.9999999999999998E-4</v>
      </c>
      <c r="I554">
        <v>2.5000000000000001E-3</v>
      </c>
      <c r="J554">
        <v>0</v>
      </c>
      <c r="K554">
        <v>2.3E-3</v>
      </c>
      <c r="L554">
        <v>0.98519999999999996</v>
      </c>
      <c r="M554">
        <v>6.8999999999999999E-3</v>
      </c>
      <c r="N554">
        <v>0.1118</v>
      </c>
      <c r="O554">
        <v>1.5E-3</v>
      </c>
      <c r="P554">
        <v>6.6299999999999998E-2</v>
      </c>
      <c r="Q554" s="1">
        <v>67478.559999999998</v>
      </c>
      <c r="R554">
        <v>0.1163</v>
      </c>
      <c r="S554">
        <v>0.1744</v>
      </c>
      <c r="T554">
        <v>0.70930000000000004</v>
      </c>
      <c r="U554">
        <v>18.73</v>
      </c>
      <c r="V554" s="1">
        <v>37936.36</v>
      </c>
      <c r="W554">
        <v>70.2</v>
      </c>
      <c r="X554" s="1">
        <v>134125.09</v>
      </c>
      <c r="Y554">
        <v>0.86909999999999998</v>
      </c>
      <c r="Z554">
        <v>0.11849999999999999</v>
      </c>
      <c r="AA554">
        <v>1.24E-2</v>
      </c>
      <c r="AB554">
        <v>0.13089999999999999</v>
      </c>
      <c r="AC554">
        <v>134.13</v>
      </c>
      <c r="AD554" s="1">
        <v>3066.84</v>
      </c>
      <c r="AE554">
        <v>385.01</v>
      </c>
      <c r="AF554" s="1">
        <v>128485.75</v>
      </c>
      <c r="AG554">
        <v>202</v>
      </c>
      <c r="AH554" s="1">
        <v>38168</v>
      </c>
      <c r="AI554" s="1">
        <v>57633</v>
      </c>
      <c r="AJ554">
        <v>40.18</v>
      </c>
      <c r="AK554">
        <v>22.32</v>
      </c>
      <c r="AL554">
        <v>25.07</v>
      </c>
      <c r="AM554">
        <v>4.8</v>
      </c>
      <c r="AN554" s="1">
        <v>1522.96</v>
      </c>
      <c r="AO554">
        <v>1.2956000000000001</v>
      </c>
      <c r="AP554" s="1">
        <v>1396.18</v>
      </c>
      <c r="AQ554" s="1">
        <v>2386.15</v>
      </c>
      <c r="AR554" s="1">
        <v>6690.55</v>
      </c>
      <c r="AS554">
        <v>292.95999999999998</v>
      </c>
      <c r="AT554">
        <v>137.71</v>
      </c>
      <c r="AU554" s="1">
        <v>10903.5</v>
      </c>
      <c r="AV554" s="1">
        <v>6849.64</v>
      </c>
      <c r="AW554">
        <v>0.55289999999999995</v>
      </c>
      <c r="AX554" s="1">
        <v>4074.07</v>
      </c>
      <c r="AY554">
        <v>0.32879999999999998</v>
      </c>
      <c r="AZ554" s="1">
        <v>1102.5999999999999</v>
      </c>
      <c r="BA554">
        <v>8.8999999999999996E-2</v>
      </c>
      <c r="BB554">
        <v>363.28</v>
      </c>
      <c r="BC554">
        <v>2.93E-2</v>
      </c>
      <c r="BD554" s="1">
        <v>12389.58</v>
      </c>
      <c r="BE554" s="1">
        <v>6368.92</v>
      </c>
      <c r="BF554">
        <v>1.9456</v>
      </c>
      <c r="BG554">
        <v>0.6018</v>
      </c>
      <c r="BH554">
        <v>0.23480000000000001</v>
      </c>
      <c r="BI554">
        <v>0.11609999999999999</v>
      </c>
      <c r="BJ554">
        <v>3.5900000000000001E-2</v>
      </c>
      <c r="BK554">
        <v>1.14E-2</v>
      </c>
    </row>
    <row r="555" spans="1:63" x14ac:dyDescent="0.25">
      <c r="A555" t="s">
        <v>556</v>
      </c>
      <c r="B555">
        <v>50393</v>
      </c>
      <c r="C555">
        <v>416</v>
      </c>
      <c r="D555">
        <v>4.97</v>
      </c>
      <c r="E555" s="1">
        <v>2069.52</v>
      </c>
      <c r="F555" s="1">
        <v>1956.81</v>
      </c>
      <c r="G555">
        <v>1E-3</v>
      </c>
      <c r="H555">
        <v>0</v>
      </c>
      <c r="I555">
        <v>3.8E-3</v>
      </c>
      <c r="J555">
        <v>2E-3</v>
      </c>
      <c r="K555">
        <v>7.0000000000000001E-3</v>
      </c>
      <c r="L555">
        <v>0.96630000000000005</v>
      </c>
      <c r="M555">
        <v>1.9900000000000001E-2</v>
      </c>
      <c r="N555">
        <v>0.99070000000000003</v>
      </c>
      <c r="O555">
        <v>0</v>
      </c>
      <c r="P555">
        <v>0.19670000000000001</v>
      </c>
      <c r="Q555" s="1">
        <v>57212.86</v>
      </c>
      <c r="R555">
        <v>0.21529999999999999</v>
      </c>
      <c r="S555">
        <v>0.125</v>
      </c>
      <c r="T555">
        <v>0.65969999999999995</v>
      </c>
      <c r="U555">
        <v>18.2</v>
      </c>
      <c r="V555" s="1">
        <v>85717.14</v>
      </c>
      <c r="W555">
        <v>109.57</v>
      </c>
      <c r="X555" s="1">
        <v>154167.42000000001</v>
      </c>
      <c r="Y555">
        <v>0.53990000000000005</v>
      </c>
      <c r="Z555">
        <v>4.4400000000000002E-2</v>
      </c>
      <c r="AA555">
        <v>0.4158</v>
      </c>
      <c r="AB555">
        <v>0.46010000000000001</v>
      </c>
      <c r="AC555">
        <v>154.16999999999999</v>
      </c>
      <c r="AD555" s="1">
        <v>3191.26</v>
      </c>
      <c r="AE555">
        <v>269.07</v>
      </c>
      <c r="AF555" s="1">
        <v>132663.21</v>
      </c>
      <c r="AG555">
        <v>222</v>
      </c>
      <c r="AH555" s="1">
        <v>30140</v>
      </c>
      <c r="AI555" s="1">
        <v>43116</v>
      </c>
      <c r="AJ555">
        <v>20.7</v>
      </c>
      <c r="AK555">
        <v>20.7</v>
      </c>
      <c r="AL555">
        <v>20.7</v>
      </c>
      <c r="AM555">
        <v>3.2</v>
      </c>
      <c r="AN555">
        <v>0</v>
      </c>
      <c r="AO555">
        <v>0.77100000000000002</v>
      </c>
      <c r="AP555" s="1">
        <v>1690.95</v>
      </c>
      <c r="AQ555" s="1">
        <v>2946.95</v>
      </c>
      <c r="AR555" s="1">
        <v>7353.85</v>
      </c>
      <c r="AS555">
        <v>843.88</v>
      </c>
      <c r="AT555">
        <v>479.1</v>
      </c>
      <c r="AU555" s="1">
        <v>13314.73</v>
      </c>
      <c r="AV555" s="1">
        <v>9619.27</v>
      </c>
      <c r="AW555">
        <v>0.63929999999999998</v>
      </c>
      <c r="AX555" s="1">
        <v>2784.12</v>
      </c>
      <c r="AY555">
        <v>0.185</v>
      </c>
      <c r="AZ555">
        <v>998.97</v>
      </c>
      <c r="BA555">
        <v>6.6400000000000001E-2</v>
      </c>
      <c r="BB555" s="1">
        <v>1643.59</v>
      </c>
      <c r="BC555">
        <v>0.10920000000000001</v>
      </c>
      <c r="BD555" s="1">
        <v>15045.94</v>
      </c>
      <c r="BE555" s="1">
        <v>8281.33</v>
      </c>
      <c r="BF555">
        <v>4.3334000000000001</v>
      </c>
      <c r="BG555">
        <v>0.5111</v>
      </c>
      <c r="BH555">
        <v>0.29849999999999999</v>
      </c>
      <c r="BI555">
        <v>0.13569999999999999</v>
      </c>
      <c r="BJ555">
        <v>3.39E-2</v>
      </c>
      <c r="BK555">
        <v>2.0899999999999998E-2</v>
      </c>
    </row>
    <row r="556" spans="1:63" x14ac:dyDescent="0.25">
      <c r="A556" t="s">
        <v>557</v>
      </c>
      <c r="B556">
        <v>44974</v>
      </c>
      <c r="C556">
        <v>32</v>
      </c>
      <c r="D556">
        <v>142.12</v>
      </c>
      <c r="E556" s="1">
        <v>4547.79</v>
      </c>
      <c r="F556" s="1">
        <v>4562.8599999999997</v>
      </c>
      <c r="G556">
        <v>8.8999999999999999E-3</v>
      </c>
      <c r="H556">
        <v>4.0000000000000002E-4</v>
      </c>
      <c r="I556">
        <v>7.7000000000000002E-3</v>
      </c>
      <c r="J556">
        <v>2E-3</v>
      </c>
      <c r="K556">
        <v>2.4500000000000001E-2</v>
      </c>
      <c r="L556">
        <v>0.93159999999999998</v>
      </c>
      <c r="M556">
        <v>2.4799999999999999E-2</v>
      </c>
      <c r="N556">
        <v>0.19320000000000001</v>
      </c>
      <c r="O556">
        <v>2.8999999999999998E-3</v>
      </c>
      <c r="P556">
        <v>0.13589999999999999</v>
      </c>
      <c r="Q556" s="1">
        <v>72117.509999999995</v>
      </c>
      <c r="R556">
        <v>0.15090000000000001</v>
      </c>
      <c r="S556">
        <v>0.19620000000000001</v>
      </c>
      <c r="T556">
        <v>0.65280000000000005</v>
      </c>
      <c r="U556">
        <v>21</v>
      </c>
      <c r="V556" s="1">
        <v>104032.86</v>
      </c>
      <c r="W556">
        <v>216.07</v>
      </c>
      <c r="X556" s="1">
        <v>163341.54999999999</v>
      </c>
      <c r="Y556">
        <v>0.71050000000000002</v>
      </c>
      <c r="Z556">
        <v>0.19670000000000001</v>
      </c>
      <c r="AA556">
        <v>9.2799999999999994E-2</v>
      </c>
      <c r="AB556">
        <v>0.28949999999999998</v>
      </c>
      <c r="AC556">
        <v>163.34</v>
      </c>
      <c r="AD556" s="1">
        <v>5754.11</v>
      </c>
      <c r="AE556">
        <v>717.8</v>
      </c>
      <c r="AF556" s="1">
        <v>145170.88</v>
      </c>
      <c r="AG556">
        <v>281</v>
      </c>
      <c r="AH556" s="1">
        <v>40154</v>
      </c>
      <c r="AI556" s="1">
        <v>66439</v>
      </c>
      <c r="AJ556">
        <v>68.3</v>
      </c>
      <c r="AK556">
        <v>31.01</v>
      </c>
      <c r="AL556">
        <v>34.85</v>
      </c>
      <c r="AM556">
        <v>5.0999999999999996</v>
      </c>
      <c r="AN556">
        <v>0</v>
      </c>
      <c r="AO556">
        <v>0.6532</v>
      </c>
      <c r="AP556" s="1">
        <v>1357.86</v>
      </c>
      <c r="AQ556" s="1">
        <v>1719.81</v>
      </c>
      <c r="AR556" s="1">
        <v>6582.6</v>
      </c>
      <c r="AS556">
        <v>882.74</v>
      </c>
      <c r="AT556">
        <v>78.459999999999994</v>
      </c>
      <c r="AU556" s="1">
        <v>10621.47</v>
      </c>
      <c r="AV556" s="1">
        <v>4856.33</v>
      </c>
      <c r="AW556">
        <v>0.43030000000000002</v>
      </c>
      <c r="AX556" s="1">
        <v>4995.8</v>
      </c>
      <c r="AY556">
        <v>0.44269999999999998</v>
      </c>
      <c r="AZ556">
        <v>916.09</v>
      </c>
      <c r="BA556">
        <v>8.1199999999999994E-2</v>
      </c>
      <c r="BB556">
        <v>517.76</v>
      </c>
      <c r="BC556">
        <v>4.5900000000000003E-2</v>
      </c>
      <c r="BD556" s="1">
        <v>11285.99</v>
      </c>
      <c r="BE556" s="1">
        <v>4032.37</v>
      </c>
      <c r="BF556">
        <v>0.88049999999999995</v>
      </c>
      <c r="BG556">
        <v>0.59379999999999999</v>
      </c>
      <c r="BH556">
        <v>0.21870000000000001</v>
      </c>
      <c r="BI556">
        <v>0.1394</v>
      </c>
      <c r="BJ556">
        <v>3.8199999999999998E-2</v>
      </c>
      <c r="BK556">
        <v>0.01</v>
      </c>
    </row>
    <row r="557" spans="1:63" x14ac:dyDescent="0.25">
      <c r="A557" t="s">
        <v>558</v>
      </c>
      <c r="B557">
        <v>46904</v>
      </c>
      <c r="C557">
        <v>26</v>
      </c>
      <c r="D557">
        <v>20.81</v>
      </c>
      <c r="E557">
        <v>541.15</v>
      </c>
      <c r="F557">
        <v>487.92</v>
      </c>
      <c r="G557">
        <v>0</v>
      </c>
      <c r="H557">
        <v>0</v>
      </c>
      <c r="I557">
        <v>1.11E-2</v>
      </c>
      <c r="J557">
        <v>0</v>
      </c>
      <c r="K557">
        <v>1.49E-2</v>
      </c>
      <c r="L557">
        <v>0.95430000000000004</v>
      </c>
      <c r="M557">
        <v>1.9699999999999999E-2</v>
      </c>
      <c r="N557">
        <v>0.50109999999999999</v>
      </c>
      <c r="O557">
        <v>2E-3</v>
      </c>
      <c r="P557">
        <v>0.21179999999999999</v>
      </c>
      <c r="Q557" s="1">
        <v>57744.08</v>
      </c>
      <c r="R557">
        <v>0.33960000000000001</v>
      </c>
      <c r="S557">
        <v>0.1132</v>
      </c>
      <c r="T557">
        <v>0.54720000000000002</v>
      </c>
      <c r="U557">
        <v>7</v>
      </c>
      <c r="V557" s="1">
        <v>73937.429999999993</v>
      </c>
      <c r="W557">
        <v>75.040000000000006</v>
      </c>
      <c r="X557" s="1">
        <v>301235.96000000002</v>
      </c>
      <c r="Y557">
        <v>0.81530000000000002</v>
      </c>
      <c r="Z557">
        <v>4.1300000000000003E-2</v>
      </c>
      <c r="AA557">
        <v>0.14349999999999999</v>
      </c>
      <c r="AB557">
        <v>0.1847</v>
      </c>
      <c r="AC557">
        <v>301.24</v>
      </c>
      <c r="AD557" s="1">
        <v>9356.6</v>
      </c>
      <c r="AE557">
        <v>819.03</v>
      </c>
      <c r="AF557" s="1">
        <v>285467.24</v>
      </c>
      <c r="AG557">
        <v>583</v>
      </c>
      <c r="AH557" s="1">
        <v>35092</v>
      </c>
      <c r="AI557" s="1">
        <v>56843</v>
      </c>
      <c r="AJ557">
        <v>37.799999999999997</v>
      </c>
      <c r="AK557">
        <v>29.9</v>
      </c>
      <c r="AL557">
        <v>30.56</v>
      </c>
      <c r="AM557">
        <v>4.8</v>
      </c>
      <c r="AN557" s="1">
        <v>2875.05</v>
      </c>
      <c r="AO557">
        <v>2.3624999999999998</v>
      </c>
      <c r="AP557" s="1">
        <v>2733.49</v>
      </c>
      <c r="AQ557" s="1">
        <v>3319.35</v>
      </c>
      <c r="AR557" s="1">
        <v>7334.29</v>
      </c>
      <c r="AS557">
        <v>736.49</v>
      </c>
      <c r="AT557">
        <v>266.63</v>
      </c>
      <c r="AU557" s="1">
        <v>14390.17</v>
      </c>
      <c r="AV557" s="1">
        <v>3882.22</v>
      </c>
      <c r="AW557">
        <v>0.2051</v>
      </c>
      <c r="AX557" s="1">
        <v>12348.71</v>
      </c>
      <c r="AY557">
        <v>0.65239999999999998</v>
      </c>
      <c r="AZ557" s="1">
        <v>1854.48</v>
      </c>
      <c r="BA557">
        <v>9.8000000000000004E-2</v>
      </c>
      <c r="BB557">
        <v>844.02</v>
      </c>
      <c r="BC557">
        <v>4.4600000000000001E-2</v>
      </c>
      <c r="BD557" s="1">
        <v>18929.43</v>
      </c>
      <c r="BE557" s="1">
        <v>2177.2600000000002</v>
      </c>
      <c r="BF557">
        <v>0.47810000000000002</v>
      </c>
      <c r="BG557">
        <v>0.48459999999999998</v>
      </c>
      <c r="BH557">
        <v>0.21809999999999999</v>
      </c>
      <c r="BI557">
        <v>0.23680000000000001</v>
      </c>
      <c r="BJ557">
        <v>2.5899999999999999E-2</v>
      </c>
      <c r="BK557">
        <v>3.4599999999999999E-2</v>
      </c>
    </row>
    <row r="558" spans="1:63" x14ac:dyDescent="0.25">
      <c r="A558" t="s">
        <v>559</v>
      </c>
      <c r="B558">
        <v>44982</v>
      </c>
      <c r="C558">
        <v>148</v>
      </c>
      <c r="D558">
        <v>21.57</v>
      </c>
      <c r="E558" s="1">
        <v>3192.77</v>
      </c>
      <c r="F558" s="1">
        <v>3037.48</v>
      </c>
      <c r="G558">
        <v>4.7999999999999996E-3</v>
      </c>
      <c r="H558">
        <v>2.9999999999999997E-4</v>
      </c>
      <c r="I558">
        <v>3.7000000000000002E-3</v>
      </c>
      <c r="J558">
        <v>1E-3</v>
      </c>
      <c r="K558">
        <v>1.84E-2</v>
      </c>
      <c r="L558">
        <v>0.95520000000000005</v>
      </c>
      <c r="M558">
        <v>1.66E-2</v>
      </c>
      <c r="N558">
        <v>0.37359999999999999</v>
      </c>
      <c r="O558">
        <v>1E-3</v>
      </c>
      <c r="P558">
        <v>0.13139999999999999</v>
      </c>
      <c r="Q558" s="1">
        <v>58184.89</v>
      </c>
      <c r="R558">
        <v>0.24099999999999999</v>
      </c>
      <c r="S558">
        <v>0.21540000000000001</v>
      </c>
      <c r="T558">
        <v>0.54359999999999997</v>
      </c>
      <c r="U558">
        <v>19</v>
      </c>
      <c r="V558" s="1">
        <v>75800.05</v>
      </c>
      <c r="W558">
        <v>161.5</v>
      </c>
      <c r="X558" s="1">
        <v>126265.5</v>
      </c>
      <c r="Y558">
        <v>0.81310000000000004</v>
      </c>
      <c r="Z558">
        <v>0.1452</v>
      </c>
      <c r="AA558">
        <v>4.1700000000000001E-2</v>
      </c>
      <c r="AB558">
        <v>0.18690000000000001</v>
      </c>
      <c r="AC558">
        <v>126.27</v>
      </c>
      <c r="AD558" s="1">
        <v>2793.96</v>
      </c>
      <c r="AE558">
        <v>381.12</v>
      </c>
      <c r="AF558" s="1">
        <v>125097.48</v>
      </c>
      <c r="AG558">
        <v>186</v>
      </c>
      <c r="AH558" s="1">
        <v>35354</v>
      </c>
      <c r="AI558" s="1">
        <v>52260</v>
      </c>
      <c r="AJ558">
        <v>27.2</v>
      </c>
      <c r="AK558">
        <v>21.87</v>
      </c>
      <c r="AL558">
        <v>22.13</v>
      </c>
      <c r="AM558">
        <v>4.55</v>
      </c>
      <c r="AN558">
        <v>746.34</v>
      </c>
      <c r="AO558">
        <v>0.87670000000000003</v>
      </c>
      <c r="AP558" s="1">
        <v>1044.44</v>
      </c>
      <c r="AQ558" s="1">
        <v>1838.91</v>
      </c>
      <c r="AR558" s="1">
        <v>5709.1</v>
      </c>
      <c r="AS558">
        <v>588.30999999999995</v>
      </c>
      <c r="AT558">
        <v>271.39</v>
      </c>
      <c r="AU558" s="1">
        <v>9452.16</v>
      </c>
      <c r="AV558" s="1">
        <v>6259.06</v>
      </c>
      <c r="AW558">
        <v>0.56359999999999999</v>
      </c>
      <c r="AX558" s="1">
        <v>3194.43</v>
      </c>
      <c r="AY558">
        <v>0.28760000000000002</v>
      </c>
      <c r="AZ558" s="1">
        <v>1034.04</v>
      </c>
      <c r="BA558">
        <v>9.3100000000000002E-2</v>
      </c>
      <c r="BB558">
        <v>618.86</v>
      </c>
      <c r="BC558">
        <v>5.57E-2</v>
      </c>
      <c r="BD558" s="1">
        <v>11106.4</v>
      </c>
      <c r="BE558" s="1">
        <v>4959.6099999999997</v>
      </c>
      <c r="BF558">
        <v>1.5714999999999999</v>
      </c>
      <c r="BG558">
        <v>0.52070000000000005</v>
      </c>
      <c r="BH558">
        <v>0.19789999999999999</v>
      </c>
      <c r="BI558">
        <v>0.23319999999999999</v>
      </c>
      <c r="BJ558">
        <v>3.8699999999999998E-2</v>
      </c>
      <c r="BK558">
        <v>9.4000000000000004E-3</v>
      </c>
    </row>
    <row r="559" spans="1:63" x14ac:dyDescent="0.25">
      <c r="A559" t="s">
        <v>560</v>
      </c>
      <c r="B559">
        <v>44990</v>
      </c>
      <c r="C559">
        <v>16</v>
      </c>
      <c r="D559">
        <v>364.03</v>
      </c>
      <c r="E559" s="1">
        <v>5824.46</v>
      </c>
      <c r="F559" s="1">
        <v>4759.51</v>
      </c>
      <c r="G559">
        <v>2.0999999999999999E-3</v>
      </c>
      <c r="H559">
        <v>0</v>
      </c>
      <c r="I559">
        <v>0.39960000000000001</v>
      </c>
      <c r="J559">
        <v>1.1000000000000001E-3</v>
      </c>
      <c r="K559">
        <v>3.7699999999999997E-2</v>
      </c>
      <c r="L559">
        <v>0.41049999999999998</v>
      </c>
      <c r="M559">
        <v>0.14899999999999999</v>
      </c>
      <c r="N559">
        <v>0.99809999999999999</v>
      </c>
      <c r="O559">
        <v>6.8999999999999999E-3</v>
      </c>
      <c r="P559">
        <v>0.18870000000000001</v>
      </c>
      <c r="Q559" s="1">
        <v>54424.1</v>
      </c>
      <c r="R559">
        <v>0.21740000000000001</v>
      </c>
      <c r="S559">
        <v>0.17899999999999999</v>
      </c>
      <c r="T559">
        <v>0.60360000000000003</v>
      </c>
      <c r="U559">
        <v>47</v>
      </c>
      <c r="V559" s="1">
        <v>86727.38</v>
      </c>
      <c r="W559">
        <v>121.96</v>
      </c>
      <c r="X559" s="1">
        <v>49679.83</v>
      </c>
      <c r="Y559">
        <v>0.63</v>
      </c>
      <c r="Z559">
        <v>0.27210000000000001</v>
      </c>
      <c r="AA559">
        <v>9.7900000000000001E-2</v>
      </c>
      <c r="AB559">
        <v>0.37</v>
      </c>
      <c r="AC559">
        <v>49.68</v>
      </c>
      <c r="AD559" s="1">
        <v>2593.96</v>
      </c>
      <c r="AE559">
        <v>401.31</v>
      </c>
      <c r="AF559" s="1">
        <v>42093.38</v>
      </c>
      <c r="AG559">
        <v>4</v>
      </c>
      <c r="AH559" s="1">
        <v>22339</v>
      </c>
      <c r="AI559" s="1">
        <v>35749</v>
      </c>
      <c r="AJ559">
        <v>60.25</v>
      </c>
      <c r="AK559">
        <v>51.44</v>
      </c>
      <c r="AL559">
        <v>51.11</v>
      </c>
      <c r="AM559">
        <v>4.7</v>
      </c>
      <c r="AN559">
        <v>0</v>
      </c>
      <c r="AO559">
        <v>1.1378999999999999</v>
      </c>
      <c r="AP559" s="1">
        <v>2402.08</v>
      </c>
      <c r="AQ559" s="1">
        <v>3752.57</v>
      </c>
      <c r="AR559" s="1">
        <v>7254.19</v>
      </c>
      <c r="AS559">
        <v>899.09</v>
      </c>
      <c r="AT559">
        <v>630.34</v>
      </c>
      <c r="AU559" s="1">
        <v>14938.26</v>
      </c>
      <c r="AV559" s="1">
        <v>12877.3</v>
      </c>
      <c r="AW559">
        <v>0.6915</v>
      </c>
      <c r="AX559" s="1">
        <v>2617.21</v>
      </c>
      <c r="AY559">
        <v>0.14050000000000001</v>
      </c>
      <c r="AZ559">
        <v>602.04</v>
      </c>
      <c r="BA559">
        <v>3.2300000000000002E-2</v>
      </c>
      <c r="BB559" s="1">
        <v>2525</v>
      </c>
      <c r="BC559">
        <v>0.1356</v>
      </c>
      <c r="BD559" s="1">
        <v>18621.55</v>
      </c>
      <c r="BE559" s="1">
        <v>8034.92</v>
      </c>
      <c r="BF559">
        <v>5.7313000000000001</v>
      </c>
      <c r="BG559">
        <v>0.47460000000000002</v>
      </c>
      <c r="BH559">
        <v>0.1971</v>
      </c>
      <c r="BI559">
        <v>0.29039999999999999</v>
      </c>
      <c r="BJ559">
        <v>2.92E-2</v>
      </c>
      <c r="BK559">
        <v>8.6E-3</v>
      </c>
    </row>
    <row r="560" spans="1:63" x14ac:dyDescent="0.25">
      <c r="A560" t="s">
        <v>561</v>
      </c>
      <c r="B560">
        <v>50500</v>
      </c>
      <c r="C560">
        <v>196</v>
      </c>
      <c r="D560">
        <v>10.76</v>
      </c>
      <c r="E560" s="1">
        <v>2109.21</v>
      </c>
      <c r="F560" s="1">
        <v>2012.11</v>
      </c>
      <c r="G560">
        <v>3.5000000000000001E-3</v>
      </c>
      <c r="H560">
        <v>5.0000000000000001E-4</v>
      </c>
      <c r="I560">
        <v>8.3999999999999995E-3</v>
      </c>
      <c r="J560">
        <v>1E-3</v>
      </c>
      <c r="K560">
        <v>1.49E-2</v>
      </c>
      <c r="L560">
        <v>0.95509999999999995</v>
      </c>
      <c r="M560">
        <v>1.67E-2</v>
      </c>
      <c r="N560">
        <v>0.35959999999999998</v>
      </c>
      <c r="O560">
        <v>2.9999999999999997E-4</v>
      </c>
      <c r="P560">
        <v>0.1108</v>
      </c>
      <c r="Q560" s="1">
        <v>57376.88</v>
      </c>
      <c r="R560">
        <v>0.15570000000000001</v>
      </c>
      <c r="S560">
        <v>0.13109999999999999</v>
      </c>
      <c r="T560">
        <v>0.71309999999999996</v>
      </c>
      <c r="U560">
        <v>18</v>
      </c>
      <c r="V560" s="1">
        <v>67377.67</v>
      </c>
      <c r="W560">
        <v>111.99</v>
      </c>
      <c r="X560" s="1">
        <v>149948.43</v>
      </c>
      <c r="Y560">
        <v>0.79790000000000005</v>
      </c>
      <c r="Z560">
        <v>9.3700000000000006E-2</v>
      </c>
      <c r="AA560">
        <v>0.1084</v>
      </c>
      <c r="AB560">
        <v>0.2021</v>
      </c>
      <c r="AC560">
        <v>149.94999999999999</v>
      </c>
      <c r="AD560" s="1">
        <v>4204.1099999999997</v>
      </c>
      <c r="AE560">
        <v>469.02</v>
      </c>
      <c r="AF560" s="1">
        <v>137839.62</v>
      </c>
      <c r="AG560">
        <v>254</v>
      </c>
      <c r="AH560" s="1">
        <v>35953</v>
      </c>
      <c r="AI560" s="1">
        <v>57791</v>
      </c>
      <c r="AJ560">
        <v>35.479999999999997</v>
      </c>
      <c r="AK560">
        <v>26.81</v>
      </c>
      <c r="AL560">
        <v>29.88</v>
      </c>
      <c r="AM560">
        <v>3.5</v>
      </c>
      <c r="AN560">
        <v>0</v>
      </c>
      <c r="AO560">
        <v>0.75700000000000001</v>
      </c>
      <c r="AP560" s="1">
        <v>1271.48</v>
      </c>
      <c r="AQ560" s="1">
        <v>2242.23</v>
      </c>
      <c r="AR560" s="1">
        <v>6737.34</v>
      </c>
      <c r="AS560">
        <v>386.19</v>
      </c>
      <c r="AT560">
        <v>351.69</v>
      </c>
      <c r="AU560" s="1">
        <v>10988.91</v>
      </c>
      <c r="AV560" s="1">
        <v>6943.46</v>
      </c>
      <c r="AW560">
        <v>0.55200000000000005</v>
      </c>
      <c r="AX560" s="1">
        <v>3806.39</v>
      </c>
      <c r="AY560">
        <v>0.30259999999999998</v>
      </c>
      <c r="AZ560" s="1">
        <v>1188.82</v>
      </c>
      <c r="BA560">
        <v>9.4500000000000001E-2</v>
      </c>
      <c r="BB560">
        <v>639.12</v>
      </c>
      <c r="BC560">
        <v>5.0799999999999998E-2</v>
      </c>
      <c r="BD560" s="1">
        <v>12577.79</v>
      </c>
      <c r="BE560" s="1">
        <v>6062.75</v>
      </c>
      <c r="BF560">
        <v>1.5245</v>
      </c>
      <c r="BG560">
        <v>0.51249999999999996</v>
      </c>
      <c r="BH560">
        <v>0.25359999999999999</v>
      </c>
      <c r="BI560">
        <v>0.1598</v>
      </c>
      <c r="BJ560">
        <v>6.2799999999999995E-2</v>
      </c>
      <c r="BK560">
        <v>1.1299999999999999E-2</v>
      </c>
    </row>
    <row r="561" spans="1:63" x14ac:dyDescent="0.25">
      <c r="A561" t="s">
        <v>562</v>
      </c>
      <c r="B561">
        <v>45005</v>
      </c>
      <c r="C561">
        <v>8</v>
      </c>
      <c r="D561">
        <v>264.7</v>
      </c>
      <c r="E561" s="1">
        <v>2117.6</v>
      </c>
      <c r="F561" s="1">
        <v>1646.87</v>
      </c>
      <c r="G561">
        <v>1.1000000000000001E-3</v>
      </c>
      <c r="H561">
        <v>5.9999999999999995E-4</v>
      </c>
      <c r="I561">
        <v>0.96430000000000005</v>
      </c>
      <c r="J561">
        <v>1E-4</v>
      </c>
      <c r="K561">
        <v>1.3599999999999999E-2</v>
      </c>
      <c r="L561">
        <v>1.1299999999999999E-2</v>
      </c>
      <c r="M561">
        <v>8.9999999999999993E-3</v>
      </c>
      <c r="N561">
        <v>1</v>
      </c>
      <c r="O561">
        <v>6.3E-3</v>
      </c>
      <c r="P561">
        <v>0.22120000000000001</v>
      </c>
      <c r="Q561" s="1">
        <v>61706.14</v>
      </c>
      <c r="R561">
        <v>0.40629999999999999</v>
      </c>
      <c r="S561">
        <v>0.25779999999999997</v>
      </c>
      <c r="T561">
        <v>0.33589999999999998</v>
      </c>
      <c r="U561">
        <v>19</v>
      </c>
      <c r="V561" s="1">
        <v>84688.91</v>
      </c>
      <c r="W561">
        <v>111.45</v>
      </c>
      <c r="X561" s="1">
        <v>167531.9</v>
      </c>
      <c r="Y561">
        <v>0.26119999999999999</v>
      </c>
      <c r="Z561">
        <v>0.69359999999999999</v>
      </c>
      <c r="AA561">
        <v>4.5199999999999997E-2</v>
      </c>
      <c r="AB561">
        <v>0.73880000000000001</v>
      </c>
      <c r="AC561">
        <v>167.53</v>
      </c>
      <c r="AD561" s="1">
        <v>10179.06</v>
      </c>
      <c r="AE561">
        <v>600.15</v>
      </c>
      <c r="AF561" s="1">
        <v>162619.13</v>
      </c>
      <c r="AG561">
        <v>380</v>
      </c>
      <c r="AH561" s="1">
        <v>26239</v>
      </c>
      <c r="AI561" s="1">
        <v>34398</v>
      </c>
      <c r="AJ561">
        <v>83</v>
      </c>
      <c r="AK561">
        <v>53.5</v>
      </c>
      <c r="AL561">
        <v>62.05</v>
      </c>
      <c r="AM561">
        <v>5.0999999999999996</v>
      </c>
      <c r="AN561">
        <v>0</v>
      </c>
      <c r="AO561">
        <v>1.1357999999999999</v>
      </c>
      <c r="AP561" s="1">
        <v>3723.21</v>
      </c>
      <c r="AQ561" s="1">
        <v>4018.23</v>
      </c>
      <c r="AR561" s="1">
        <v>9429.25</v>
      </c>
      <c r="AS561">
        <v>890.38</v>
      </c>
      <c r="AT561">
        <v>549.29999999999995</v>
      </c>
      <c r="AU561" s="1">
        <v>18610.39</v>
      </c>
      <c r="AV561" s="1">
        <v>7985.75</v>
      </c>
      <c r="AW561">
        <v>0.32379999999999998</v>
      </c>
      <c r="AX561" s="1">
        <v>12291.7</v>
      </c>
      <c r="AY561">
        <v>0.49840000000000001</v>
      </c>
      <c r="AZ561" s="1">
        <v>2538.0700000000002</v>
      </c>
      <c r="BA561">
        <v>0.10290000000000001</v>
      </c>
      <c r="BB561" s="1">
        <v>1848.87</v>
      </c>
      <c r="BC561">
        <v>7.4999999999999997E-2</v>
      </c>
      <c r="BD561" s="1">
        <v>24664.39</v>
      </c>
      <c r="BE561" s="1">
        <v>3360.03</v>
      </c>
      <c r="BF561">
        <v>2.1383999999999999</v>
      </c>
      <c r="BG561">
        <v>0.46829999999999999</v>
      </c>
      <c r="BH561">
        <v>0.1757</v>
      </c>
      <c r="BI561">
        <v>0.31280000000000002</v>
      </c>
      <c r="BJ561">
        <v>2.29E-2</v>
      </c>
      <c r="BK561">
        <v>2.0299999999999999E-2</v>
      </c>
    </row>
    <row r="562" spans="1:63" x14ac:dyDescent="0.25">
      <c r="A562" t="s">
        <v>563</v>
      </c>
      <c r="B562">
        <v>45013</v>
      </c>
      <c r="C562">
        <v>5</v>
      </c>
      <c r="D562">
        <v>471.21</v>
      </c>
      <c r="E562" s="1">
        <v>2356.04</v>
      </c>
      <c r="F562" s="1">
        <v>2161.4699999999998</v>
      </c>
      <c r="G562">
        <v>1.4E-2</v>
      </c>
      <c r="H562">
        <v>8.0000000000000004E-4</v>
      </c>
      <c r="I562">
        <v>2.7900000000000001E-2</v>
      </c>
      <c r="J562">
        <v>0</v>
      </c>
      <c r="K562">
        <v>3.9199999999999999E-2</v>
      </c>
      <c r="L562">
        <v>0.85419999999999996</v>
      </c>
      <c r="M562">
        <v>6.3899999999999998E-2</v>
      </c>
      <c r="N562">
        <v>0.56220000000000003</v>
      </c>
      <c r="O562">
        <v>9.1000000000000004E-3</v>
      </c>
      <c r="P562">
        <v>0.18990000000000001</v>
      </c>
      <c r="Q562" s="1">
        <v>52120.3</v>
      </c>
      <c r="R562">
        <v>0.23400000000000001</v>
      </c>
      <c r="S562">
        <v>0.20569999999999999</v>
      </c>
      <c r="T562">
        <v>0.56030000000000002</v>
      </c>
      <c r="U562">
        <v>23</v>
      </c>
      <c r="V562" s="1">
        <v>65633.52</v>
      </c>
      <c r="W562">
        <v>98.88</v>
      </c>
      <c r="X562" s="1">
        <v>94318.24</v>
      </c>
      <c r="Y562">
        <v>0.72360000000000002</v>
      </c>
      <c r="Z562">
        <v>0.24560000000000001</v>
      </c>
      <c r="AA562">
        <v>3.0700000000000002E-2</v>
      </c>
      <c r="AB562">
        <v>0.27639999999999998</v>
      </c>
      <c r="AC562">
        <v>94.32</v>
      </c>
      <c r="AD562" s="1">
        <v>2201.4499999999998</v>
      </c>
      <c r="AE562">
        <v>331.44</v>
      </c>
      <c r="AF562" s="1">
        <v>81854.33</v>
      </c>
      <c r="AG562">
        <v>58</v>
      </c>
      <c r="AH562" s="1">
        <v>27261</v>
      </c>
      <c r="AI562" s="1">
        <v>39614</v>
      </c>
      <c r="AJ562">
        <v>39.049999999999997</v>
      </c>
      <c r="AK562">
        <v>22.43</v>
      </c>
      <c r="AL562">
        <v>24.04</v>
      </c>
      <c r="AM562">
        <v>2.7</v>
      </c>
      <c r="AN562">
        <v>0</v>
      </c>
      <c r="AO562">
        <v>0.74829999999999997</v>
      </c>
      <c r="AP562" s="1">
        <v>1357.5</v>
      </c>
      <c r="AQ562" s="1">
        <v>1757.73</v>
      </c>
      <c r="AR562" s="1">
        <v>5970.52</v>
      </c>
      <c r="AS562">
        <v>654.39</v>
      </c>
      <c r="AT562">
        <v>438.5</v>
      </c>
      <c r="AU562" s="1">
        <v>10178.6</v>
      </c>
      <c r="AV562" s="1">
        <v>8367.4500000000007</v>
      </c>
      <c r="AW562">
        <v>0.66830000000000001</v>
      </c>
      <c r="AX562" s="1">
        <v>2016.03</v>
      </c>
      <c r="AY562">
        <v>0.161</v>
      </c>
      <c r="AZ562">
        <v>976.87</v>
      </c>
      <c r="BA562">
        <v>7.8E-2</v>
      </c>
      <c r="BB562" s="1">
        <v>1159.8</v>
      </c>
      <c r="BC562">
        <v>9.2600000000000002E-2</v>
      </c>
      <c r="BD562" s="1">
        <v>12520.16</v>
      </c>
      <c r="BE562" s="1">
        <v>6957.92</v>
      </c>
      <c r="BF562">
        <v>3.7721</v>
      </c>
      <c r="BG562">
        <v>0.53480000000000005</v>
      </c>
      <c r="BH562">
        <v>0.18629999999999999</v>
      </c>
      <c r="BI562">
        <v>0.24149999999999999</v>
      </c>
      <c r="BJ562">
        <v>2.9399999999999999E-2</v>
      </c>
      <c r="BK562">
        <v>8.0000000000000002E-3</v>
      </c>
    </row>
    <row r="563" spans="1:63" x14ac:dyDescent="0.25">
      <c r="A563" t="s">
        <v>564</v>
      </c>
      <c r="B563">
        <v>48231</v>
      </c>
      <c r="C563">
        <v>19</v>
      </c>
      <c r="D563">
        <v>388.2</v>
      </c>
      <c r="E563" s="1">
        <v>7375.71</v>
      </c>
      <c r="F563" s="1">
        <v>6979.18</v>
      </c>
      <c r="G563">
        <v>5.8999999999999999E-3</v>
      </c>
      <c r="H563">
        <v>4.0000000000000002E-4</v>
      </c>
      <c r="I563">
        <v>0.1018</v>
      </c>
      <c r="J563">
        <v>2.5999999999999999E-3</v>
      </c>
      <c r="K563">
        <v>0.12429999999999999</v>
      </c>
      <c r="L563">
        <v>0.66649999999999998</v>
      </c>
      <c r="M563">
        <v>9.8599999999999993E-2</v>
      </c>
      <c r="N563">
        <v>0.5353</v>
      </c>
      <c r="O563">
        <v>1.0999999999999999E-2</v>
      </c>
      <c r="P563">
        <v>0.1522</v>
      </c>
      <c r="Q563" s="1">
        <v>70359.67</v>
      </c>
      <c r="R563">
        <v>9.4299999999999995E-2</v>
      </c>
      <c r="S563">
        <v>0.1535</v>
      </c>
      <c r="T563">
        <v>0.75219999999999998</v>
      </c>
      <c r="U563">
        <v>43</v>
      </c>
      <c r="V563" s="1">
        <v>94072.21</v>
      </c>
      <c r="W563">
        <v>171.49</v>
      </c>
      <c r="X563" s="1">
        <v>109784.87</v>
      </c>
      <c r="Y563">
        <v>0.59860000000000002</v>
      </c>
      <c r="Z563">
        <v>0.37140000000000001</v>
      </c>
      <c r="AA563">
        <v>0.03</v>
      </c>
      <c r="AB563">
        <v>0.40139999999999998</v>
      </c>
      <c r="AC563">
        <v>109.78</v>
      </c>
      <c r="AD563" s="1">
        <v>5708.67</v>
      </c>
      <c r="AE563">
        <v>571.53</v>
      </c>
      <c r="AF563" s="1">
        <v>102009.83</v>
      </c>
      <c r="AG563">
        <v>101</v>
      </c>
      <c r="AH563" s="1">
        <v>31753</v>
      </c>
      <c r="AI563" s="1">
        <v>44558</v>
      </c>
      <c r="AJ563">
        <v>80.3</v>
      </c>
      <c r="AK563">
        <v>46.99</v>
      </c>
      <c r="AL563">
        <v>57.78</v>
      </c>
      <c r="AM563">
        <v>5.3</v>
      </c>
      <c r="AN563">
        <v>0</v>
      </c>
      <c r="AO563">
        <v>1.0622</v>
      </c>
      <c r="AP563" s="1">
        <v>1445.83</v>
      </c>
      <c r="AQ563" s="1">
        <v>2188.12</v>
      </c>
      <c r="AR563" s="1">
        <v>7796.73</v>
      </c>
      <c r="AS563">
        <v>794.13</v>
      </c>
      <c r="AT563">
        <v>333.44</v>
      </c>
      <c r="AU563" s="1">
        <v>12558.26</v>
      </c>
      <c r="AV563" s="1">
        <v>5635.62</v>
      </c>
      <c r="AW563">
        <v>0.42759999999999998</v>
      </c>
      <c r="AX563" s="1">
        <v>5448.04</v>
      </c>
      <c r="AY563">
        <v>0.4133</v>
      </c>
      <c r="AZ563" s="1">
        <v>1198.58</v>
      </c>
      <c r="BA563">
        <v>9.0899999999999995E-2</v>
      </c>
      <c r="BB563">
        <v>898.43</v>
      </c>
      <c r="BC563">
        <v>6.8199999999999997E-2</v>
      </c>
      <c r="BD563" s="1">
        <v>13180.67</v>
      </c>
      <c r="BE563" s="1">
        <v>3461.23</v>
      </c>
      <c r="BF563">
        <v>1.3761000000000001</v>
      </c>
      <c r="BG563">
        <v>0.58660000000000001</v>
      </c>
      <c r="BH563">
        <v>0.22309999999999999</v>
      </c>
      <c r="BI563">
        <v>0.14580000000000001</v>
      </c>
      <c r="BJ563">
        <v>3.3799999999999997E-2</v>
      </c>
      <c r="BK563">
        <v>1.06E-2</v>
      </c>
    </row>
    <row r="564" spans="1:63" x14ac:dyDescent="0.25">
      <c r="A564" t="s">
        <v>565</v>
      </c>
      <c r="B564">
        <v>49650</v>
      </c>
      <c r="C564">
        <v>112</v>
      </c>
      <c r="D564">
        <v>12.33</v>
      </c>
      <c r="E564" s="1">
        <v>1380.45</v>
      </c>
      <c r="F564" s="1">
        <v>1433.55</v>
      </c>
      <c r="G564">
        <v>6.9999999999999999E-4</v>
      </c>
      <c r="H564">
        <v>1.1999999999999999E-3</v>
      </c>
      <c r="I564">
        <v>2.8E-3</v>
      </c>
      <c r="J564">
        <v>4.0000000000000001E-3</v>
      </c>
      <c r="K564">
        <v>2.1399999999999999E-2</v>
      </c>
      <c r="L564">
        <v>0.93979999999999997</v>
      </c>
      <c r="M564">
        <v>3.0200000000000001E-2</v>
      </c>
      <c r="N564">
        <v>0.88370000000000004</v>
      </c>
      <c r="O564">
        <v>0</v>
      </c>
      <c r="P564">
        <v>0.15279999999999999</v>
      </c>
      <c r="Q564" s="1">
        <v>53848.35</v>
      </c>
      <c r="R564">
        <v>0.46229999999999999</v>
      </c>
      <c r="S564">
        <v>9.4299999999999995E-2</v>
      </c>
      <c r="T564">
        <v>0.44340000000000002</v>
      </c>
      <c r="U564">
        <v>14.2</v>
      </c>
      <c r="V564" s="1">
        <v>85115.21</v>
      </c>
      <c r="W564">
        <v>93.08</v>
      </c>
      <c r="X564" s="1">
        <v>66739.199999999997</v>
      </c>
      <c r="Y564">
        <v>0.89370000000000005</v>
      </c>
      <c r="Z564">
        <v>3.7699999999999997E-2</v>
      </c>
      <c r="AA564">
        <v>6.8500000000000005E-2</v>
      </c>
      <c r="AB564">
        <v>0.10630000000000001</v>
      </c>
      <c r="AC564">
        <v>66.739999999999995</v>
      </c>
      <c r="AD564" s="1">
        <v>1515.26</v>
      </c>
      <c r="AE564">
        <v>236.87</v>
      </c>
      <c r="AF564" s="1">
        <v>61205.760000000002</v>
      </c>
      <c r="AG564">
        <v>20</v>
      </c>
      <c r="AH564" s="1">
        <v>28975</v>
      </c>
      <c r="AI564" s="1">
        <v>47099</v>
      </c>
      <c r="AJ564">
        <v>28.68</v>
      </c>
      <c r="AK564">
        <v>22.08</v>
      </c>
      <c r="AL564">
        <v>26.52</v>
      </c>
      <c r="AM564">
        <v>4.3099999999999996</v>
      </c>
      <c r="AN564">
        <v>0</v>
      </c>
      <c r="AO564">
        <v>0.67910000000000004</v>
      </c>
      <c r="AP564" s="1">
        <v>1410.87</v>
      </c>
      <c r="AQ564" s="1">
        <v>2564.69</v>
      </c>
      <c r="AR564" s="1">
        <v>6507.07</v>
      </c>
      <c r="AS564">
        <v>587.97</v>
      </c>
      <c r="AT564">
        <v>542.12</v>
      </c>
      <c r="AU564" s="1">
        <v>11612.68</v>
      </c>
      <c r="AV564" s="1">
        <v>10904.42</v>
      </c>
      <c r="AW564">
        <v>0.74439999999999995</v>
      </c>
      <c r="AX564" s="1">
        <v>1106.6600000000001</v>
      </c>
      <c r="AY564">
        <v>7.5499999999999998E-2</v>
      </c>
      <c r="AZ564" s="1">
        <v>1514.09</v>
      </c>
      <c r="BA564">
        <v>0.10340000000000001</v>
      </c>
      <c r="BB564" s="1">
        <v>1123.4100000000001</v>
      </c>
      <c r="BC564">
        <v>7.6700000000000004E-2</v>
      </c>
      <c r="BD564" s="1">
        <v>14648.58</v>
      </c>
      <c r="BE564" s="1">
        <v>10512.13</v>
      </c>
      <c r="BF564">
        <v>5.3494999999999999</v>
      </c>
      <c r="BG564">
        <v>0.49509999999999998</v>
      </c>
      <c r="BH564">
        <v>0.219</v>
      </c>
      <c r="BI564">
        <v>0.22470000000000001</v>
      </c>
      <c r="BJ564">
        <v>4.7199999999999999E-2</v>
      </c>
      <c r="BK564">
        <v>1.3899999999999999E-2</v>
      </c>
    </row>
    <row r="565" spans="1:63" x14ac:dyDescent="0.25">
      <c r="A565" t="s">
        <v>566</v>
      </c>
      <c r="B565">
        <v>49247</v>
      </c>
      <c r="C565">
        <v>56</v>
      </c>
      <c r="D565">
        <v>21.26</v>
      </c>
      <c r="E565" s="1">
        <v>1190.6300000000001</v>
      </c>
      <c r="F565" s="1">
        <v>1028.1600000000001</v>
      </c>
      <c r="G565">
        <v>4.8999999999999998E-3</v>
      </c>
      <c r="H565">
        <v>3.8999999999999998E-3</v>
      </c>
      <c r="I565">
        <v>5.0000000000000001E-4</v>
      </c>
      <c r="J565">
        <v>1.9E-3</v>
      </c>
      <c r="K565">
        <v>1.4999999999999999E-2</v>
      </c>
      <c r="L565">
        <v>0.95230000000000004</v>
      </c>
      <c r="M565">
        <v>2.1600000000000001E-2</v>
      </c>
      <c r="N565">
        <v>0.37680000000000002</v>
      </c>
      <c r="O565">
        <v>0</v>
      </c>
      <c r="P565">
        <v>0.13730000000000001</v>
      </c>
      <c r="Q565" s="1">
        <v>53456.23</v>
      </c>
      <c r="R565">
        <v>0.1467</v>
      </c>
      <c r="S565">
        <v>0.12</v>
      </c>
      <c r="T565">
        <v>0.73329999999999995</v>
      </c>
      <c r="U565">
        <v>7.1</v>
      </c>
      <c r="V565" s="1">
        <v>77199.66</v>
      </c>
      <c r="W565">
        <v>160.51</v>
      </c>
      <c r="X565" s="1">
        <v>152427.24</v>
      </c>
      <c r="Y565">
        <v>0.90339999999999998</v>
      </c>
      <c r="Z565">
        <v>5.4800000000000001E-2</v>
      </c>
      <c r="AA565">
        <v>4.1799999999999997E-2</v>
      </c>
      <c r="AB565">
        <v>9.6600000000000005E-2</v>
      </c>
      <c r="AC565">
        <v>152.43</v>
      </c>
      <c r="AD565" s="1">
        <v>4488.25</v>
      </c>
      <c r="AE565">
        <v>585.78</v>
      </c>
      <c r="AF565" s="1">
        <v>141870.49</v>
      </c>
      <c r="AG565">
        <v>267</v>
      </c>
      <c r="AH565" s="1">
        <v>35928</v>
      </c>
      <c r="AI565" s="1">
        <v>55013</v>
      </c>
      <c r="AJ565">
        <v>57.73</v>
      </c>
      <c r="AK565">
        <v>27.95</v>
      </c>
      <c r="AL565">
        <v>32.54</v>
      </c>
      <c r="AM565">
        <v>5.3</v>
      </c>
      <c r="AN565">
        <v>0</v>
      </c>
      <c r="AO565">
        <v>0.8589</v>
      </c>
      <c r="AP565" s="1">
        <v>1406.51</v>
      </c>
      <c r="AQ565" s="1">
        <v>2090.31</v>
      </c>
      <c r="AR565" s="1">
        <v>5610.82</v>
      </c>
      <c r="AS565">
        <v>691.86</v>
      </c>
      <c r="AT565">
        <v>143.32</v>
      </c>
      <c r="AU565" s="1">
        <v>9942.77</v>
      </c>
      <c r="AV565" s="1">
        <v>6521.7</v>
      </c>
      <c r="AW565">
        <v>0.53720000000000001</v>
      </c>
      <c r="AX565" s="1">
        <v>3984.73</v>
      </c>
      <c r="AY565">
        <v>0.32819999999999999</v>
      </c>
      <c r="AZ565">
        <v>952.08</v>
      </c>
      <c r="BA565">
        <v>7.8399999999999997E-2</v>
      </c>
      <c r="BB565">
        <v>681.03</v>
      </c>
      <c r="BC565">
        <v>5.6099999999999997E-2</v>
      </c>
      <c r="BD565" s="1">
        <v>12139.56</v>
      </c>
      <c r="BE565" s="1">
        <v>4206.91</v>
      </c>
      <c r="BF565">
        <v>1.0738000000000001</v>
      </c>
      <c r="BG565">
        <v>0.4844</v>
      </c>
      <c r="BH565">
        <v>0.20169999999999999</v>
      </c>
      <c r="BI565">
        <v>0.27839999999999998</v>
      </c>
      <c r="BJ565">
        <v>2.23E-2</v>
      </c>
      <c r="BK565">
        <v>1.3299999999999999E-2</v>
      </c>
    </row>
    <row r="566" spans="1:63" x14ac:dyDescent="0.25">
      <c r="A566" t="s">
        <v>567</v>
      </c>
      <c r="B566">
        <v>45641</v>
      </c>
      <c r="C566">
        <v>55</v>
      </c>
      <c r="D566">
        <v>33.950000000000003</v>
      </c>
      <c r="E566" s="1">
        <v>1867.13</v>
      </c>
      <c r="F566" s="1">
        <v>1779.03</v>
      </c>
      <c r="G566">
        <v>6.7000000000000002E-3</v>
      </c>
      <c r="H566">
        <v>0</v>
      </c>
      <c r="I566">
        <v>6.4000000000000003E-3</v>
      </c>
      <c r="J566">
        <v>2.2000000000000001E-3</v>
      </c>
      <c r="K566">
        <v>0.21659999999999999</v>
      </c>
      <c r="L566">
        <v>0.73980000000000001</v>
      </c>
      <c r="M566">
        <v>2.8299999999999999E-2</v>
      </c>
      <c r="N566">
        <v>0.33439999999999998</v>
      </c>
      <c r="O566">
        <v>1.8200000000000001E-2</v>
      </c>
      <c r="P566">
        <v>0.1087</v>
      </c>
      <c r="Q566" s="1">
        <v>60451.24</v>
      </c>
      <c r="R566">
        <v>0.30299999999999999</v>
      </c>
      <c r="S566">
        <v>0.15909999999999999</v>
      </c>
      <c r="T566">
        <v>0.53790000000000004</v>
      </c>
      <c r="U566">
        <v>13</v>
      </c>
      <c r="V566" s="1">
        <v>80187.31</v>
      </c>
      <c r="W566">
        <v>140.47</v>
      </c>
      <c r="X566" s="1">
        <v>113797.15</v>
      </c>
      <c r="Y566">
        <v>0.77180000000000004</v>
      </c>
      <c r="Z566">
        <v>0.1646</v>
      </c>
      <c r="AA566">
        <v>6.3600000000000004E-2</v>
      </c>
      <c r="AB566">
        <v>0.22819999999999999</v>
      </c>
      <c r="AC566">
        <v>113.8</v>
      </c>
      <c r="AD566" s="1">
        <v>3679.18</v>
      </c>
      <c r="AE566">
        <v>466.21</v>
      </c>
      <c r="AF566" s="1">
        <v>108018.39</v>
      </c>
      <c r="AG566">
        <v>121</v>
      </c>
      <c r="AH566" s="1">
        <v>33678</v>
      </c>
      <c r="AI566" s="1">
        <v>50593</v>
      </c>
      <c r="AJ566">
        <v>40.840000000000003</v>
      </c>
      <c r="AK566">
        <v>30.94</v>
      </c>
      <c r="AL566">
        <v>35.56</v>
      </c>
      <c r="AM566">
        <v>5.15</v>
      </c>
      <c r="AN566">
        <v>0</v>
      </c>
      <c r="AO566">
        <v>0.89180000000000004</v>
      </c>
      <c r="AP566" s="1">
        <v>1401.89</v>
      </c>
      <c r="AQ566" s="1">
        <v>1846.28</v>
      </c>
      <c r="AR566" s="1">
        <v>6631.79</v>
      </c>
      <c r="AS566">
        <v>436.92</v>
      </c>
      <c r="AT566">
        <v>224.97</v>
      </c>
      <c r="AU566" s="1">
        <v>10541.88</v>
      </c>
      <c r="AV566" s="1">
        <v>6966.71</v>
      </c>
      <c r="AW566">
        <v>0.58279999999999998</v>
      </c>
      <c r="AX566" s="1">
        <v>3247.37</v>
      </c>
      <c r="AY566">
        <v>0.2717</v>
      </c>
      <c r="AZ566" s="1">
        <v>1093.22</v>
      </c>
      <c r="BA566">
        <v>9.1499999999999998E-2</v>
      </c>
      <c r="BB566">
        <v>645.95000000000005</v>
      </c>
      <c r="BC566">
        <v>5.3999999999999999E-2</v>
      </c>
      <c r="BD566" s="1">
        <v>11953.25</v>
      </c>
      <c r="BE566" s="1">
        <v>5399.19</v>
      </c>
      <c r="BF566">
        <v>2.0468000000000002</v>
      </c>
      <c r="BG566">
        <v>0.54449999999999998</v>
      </c>
      <c r="BH566">
        <v>0.20669999999999999</v>
      </c>
      <c r="BI566">
        <v>0.2087</v>
      </c>
      <c r="BJ566">
        <v>2.6200000000000001E-2</v>
      </c>
      <c r="BK566">
        <v>1.3899999999999999E-2</v>
      </c>
    </row>
    <row r="567" spans="1:63" x14ac:dyDescent="0.25">
      <c r="A567" t="s">
        <v>568</v>
      </c>
      <c r="B567">
        <v>49148</v>
      </c>
      <c r="C567">
        <v>119</v>
      </c>
      <c r="D567">
        <v>16.12</v>
      </c>
      <c r="E567" s="1">
        <v>1918.28</v>
      </c>
      <c r="F567" s="1">
        <v>1816.82</v>
      </c>
      <c r="G567">
        <v>5.4999999999999997E-3</v>
      </c>
      <c r="H567">
        <v>0</v>
      </c>
      <c r="I567">
        <v>1.89E-2</v>
      </c>
      <c r="J567">
        <v>1.1000000000000001E-3</v>
      </c>
      <c r="K567">
        <v>1.6799999999999999E-2</v>
      </c>
      <c r="L567">
        <v>0.94389999999999996</v>
      </c>
      <c r="M567">
        <v>1.38E-2</v>
      </c>
      <c r="N567">
        <v>0.98609999999999998</v>
      </c>
      <c r="O567">
        <v>0</v>
      </c>
      <c r="P567">
        <v>0.16159999999999999</v>
      </c>
      <c r="Q567" s="1">
        <v>55371.03</v>
      </c>
      <c r="R567">
        <v>0.23080000000000001</v>
      </c>
      <c r="S567">
        <v>0.1827</v>
      </c>
      <c r="T567">
        <v>0.58650000000000002</v>
      </c>
      <c r="U567">
        <v>13</v>
      </c>
      <c r="V567" s="1">
        <v>84077.69</v>
      </c>
      <c r="W567">
        <v>139.85</v>
      </c>
      <c r="X567" s="1">
        <v>111545.93</v>
      </c>
      <c r="Y567">
        <v>0.80010000000000003</v>
      </c>
      <c r="Z567">
        <v>0.1202</v>
      </c>
      <c r="AA567">
        <v>7.9699999999999993E-2</v>
      </c>
      <c r="AB567">
        <v>0.19989999999999999</v>
      </c>
      <c r="AC567">
        <v>111.55</v>
      </c>
      <c r="AD567" s="1">
        <v>2650.49</v>
      </c>
      <c r="AE567">
        <v>381.4</v>
      </c>
      <c r="AF567" s="1">
        <v>100369.7</v>
      </c>
      <c r="AG567">
        <v>98</v>
      </c>
      <c r="AH567" s="1">
        <v>32432</v>
      </c>
      <c r="AI567" s="1">
        <v>50206</v>
      </c>
      <c r="AJ567">
        <v>33</v>
      </c>
      <c r="AK567">
        <v>22.37</v>
      </c>
      <c r="AL567">
        <v>26.9</v>
      </c>
      <c r="AM567">
        <v>3.6</v>
      </c>
      <c r="AN567">
        <v>0</v>
      </c>
      <c r="AO567">
        <v>0.74609999999999999</v>
      </c>
      <c r="AP567" s="1">
        <v>1318.21</v>
      </c>
      <c r="AQ567" s="1">
        <v>2282.37</v>
      </c>
      <c r="AR567" s="1">
        <v>6019.27</v>
      </c>
      <c r="AS567">
        <v>444.4</v>
      </c>
      <c r="AT567">
        <v>280.39</v>
      </c>
      <c r="AU567" s="1">
        <v>10344.68</v>
      </c>
      <c r="AV567" s="1">
        <v>8355.89</v>
      </c>
      <c r="AW567">
        <v>0.65429999999999999</v>
      </c>
      <c r="AX567" s="1">
        <v>2144.7600000000002</v>
      </c>
      <c r="AY567">
        <v>0.16789999999999999</v>
      </c>
      <c r="AZ567" s="1">
        <v>1059.01</v>
      </c>
      <c r="BA567">
        <v>8.2900000000000001E-2</v>
      </c>
      <c r="BB567" s="1">
        <v>1210.6600000000001</v>
      </c>
      <c r="BC567">
        <v>9.4799999999999995E-2</v>
      </c>
      <c r="BD567" s="1">
        <v>12770.31</v>
      </c>
      <c r="BE567" s="1">
        <v>7393.56</v>
      </c>
      <c r="BF567">
        <v>2.9283999999999999</v>
      </c>
      <c r="BG567">
        <v>0.50260000000000005</v>
      </c>
      <c r="BH567">
        <v>0.24110000000000001</v>
      </c>
      <c r="BI567">
        <v>0.2046</v>
      </c>
      <c r="BJ567">
        <v>4.1200000000000001E-2</v>
      </c>
      <c r="BK567">
        <v>1.06E-2</v>
      </c>
    </row>
    <row r="568" spans="1:63" x14ac:dyDescent="0.25">
      <c r="A568" t="s">
        <v>569</v>
      </c>
      <c r="B568">
        <v>50468</v>
      </c>
      <c r="C568">
        <v>50</v>
      </c>
      <c r="D568">
        <v>27.9</v>
      </c>
      <c r="E568" s="1">
        <v>1394.98</v>
      </c>
      <c r="F568" s="1">
        <v>1388.95</v>
      </c>
      <c r="G568">
        <v>5.7000000000000002E-3</v>
      </c>
      <c r="H568">
        <v>8.9999999999999998E-4</v>
      </c>
      <c r="I568">
        <v>4.5999999999999999E-3</v>
      </c>
      <c r="J568">
        <v>1.9E-3</v>
      </c>
      <c r="K568">
        <v>2.2700000000000001E-2</v>
      </c>
      <c r="L568">
        <v>0.93500000000000005</v>
      </c>
      <c r="M568">
        <v>2.9100000000000001E-2</v>
      </c>
      <c r="N568">
        <v>0.17860000000000001</v>
      </c>
      <c r="O568">
        <v>4.3E-3</v>
      </c>
      <c r="P568">
        <v>8.4500000000000006E-2</v>
      </c>
      <c r="Q568" s="1">
        <v>62693.46</v>
      </c>
      <c r="R568">
        <v>0.1789</v>
      </c>
      <c r="S568">
        <v>0.15790000000000001</v>
      </c>
      <c r="T568">
        <v>0.66320000000000001</v>
      </c>
      <c r="U568">
        <v>8</v>
      </c>
      <c r="V568" s="1">
        <v>90362.38</v>
      </c>
      <c r="W568">
        <v>166.3</v>
      </c>
      <c r="X568" s="1">
        <v>212212.79</v>
      </c>
      <c r="Y568">
        <v>0.81769999999999998</v>
      </c>
      <c r="Z568">
        <v>4.5600000000000002E-2</v>
      </c>
      <c r="AA568">
        <v>0.13669999999999999</v>
      </c>
      <c r="AB568">
        <v>0.18229999999999999</v>
      </c>
      <c r="AC568">
        <v>212.21</v>
      </c>
      <c r="AD568" s="1">
        <v>7660.13</v>
      </c>
      <c r="AE568">
        <v>875.48</v>
      </c>
      <c r="AF568" s="1">
        <v>196911.72</v>
      </c>
      <c r="AG568">
        <v>483</v>
      </c>
      <c r="AH568" s="1">
        <v>41406</v>
      </c>
      <c r="AI568" s="1">
        <v>76044</v>
      </c>
      <c r="AJ568">
        <v>51.2</v>
      </c>
      <c r="AK568">
        <v>33.6</v>
      </c>
      <c r="AL568">
        <v>35.590000000000003</v>
      </c>
      <c r="AM568">
        <v>2.6</v>
      </c>
      <c r="AN568">
        <v>0</v>
      </c>
      <c r="AO568">
        <v>0.92679999999999996</v>
      </c>
      <c r="AP568" s="1">
        <v>1469.96</v>
      </c>
      <c r="AQ568" s="1">
        <v>1382.1</v>
      </c>
      <c r="AR568" s="1">
        <v>6426.48</v>
      </c>
      <c r="AS568">
        <v>601.45000000000005</v>
      </c>
      <c r="AT568">
        <v>183.34</v>
      </c>
      <c r="AU568" s="1">
        <v>10063.36</v>
      </c>
      <c r="AV568" s="1">
        <v>3942.14</v>
      </c>
      <c r="AW568">
        <v>0.317</v>
      </c>
      <c r="AX568" s="1">
        <v>6517.87</v>
      </c>
      <c r="AY568">
        <v>0.5242</v>
      </c>
      <c r="AZ568" s="1">
        <v>1574.78</v>
      </c>
      <c r="BA568">
        <v>0.12659999999999999</v>
      </c>
      <c r="BB568">
        <v>399.76</v>
      </c>
      <c r="BC568">
        <v>3.2099999999999997E-2</v>
      </c>
      <c r="BD568" s="1">
        <v>12434.55</v>
      </c>
      <c r="BE568" s="1">
        <v>3397.81</v>
      </c>
      <c r="BF568">
        <v>0.61140000000000005</v>
      </c>
      <c r="BG568">
        <v>0.57520000000000004</v>
      </c>
      <c r="BH568">
        <v>0.2281</v>
      </c>
      <c r="BI568">
        <v>0.13039999999999999</v>
      </c>
      <c r="BJ568">
        <v>4.6699999999999998E-2</v>
      </c>
      <c r="BK568">
        <v>1.9599999999999999E-2</v>
      </c>
    </row>
    <row r="569" spans="1:63" x14ac:dyDescent="0.25">
      <c r="A569" t="s">
        <v>570</v>
      </c>
      <c r="B569">
        <v>49031</v>
      </c>
      <c r="C569">
        <v>176</v>
      </c>
      <c r="D569">
        <v>5.21</v>
      </c>
      <c r="E569">
        <v>917.43</v>
      </c>
      <c r="F569">
        <v>894.45</v>
      </c>
      <c r="G569">
        <v>0</v>
      </c>
      <c r="H569">
        <v>1.1000000000000001E-3</v>
      </c>
      <c r="I569">
        <v>2.2000000000000001E-3</v>
      </c>
      <c r="J569">
        <v>1E-4</v>
      </c>
      <c r="K569">
        <v>1.46E-2</v>
      </c>
      <c r="L569">
        <v>0.96009999999999995</v>
      </c>
      <c r="M569">
        <v>2.18E-2</v>
      </c>
      <c r="N569">
        <v>0.3543</v>
      </c>
      <c r="O569">
        <v>5.1000000000000004E-3</v>
      </c>
      <c r="P569">
        <v>0.17080000000000001</v>
      </c>
      <c r="Q569" s="1">
        <v>54649.42</v>
      </c>
      <c r="R569">
        <v>0.1918</v>
      </c>
      <c r="S569">
        <v>0.24660000000000001</v>
      </c>
      <c r="T569">
        <v>0.56159999999999999</v>
      </c>
      <c r="U569">
        <v>8.25</v>
      </c>
      <c r="V569" s="1">
        <v>55957.42</v>
      </c>
      <c r="W569">
        <v>107.52</v>
      </c>
      <c r="X569" s="1">
        <v>208784.86</v>
      </c>
      <c r="Y569">
        <v>0.83879999999999999</v>
      </c>
      <c r="Z569">
        <v>5.8000000000000003E-2</v>
      </c>
      <c r="AA569">
        <v>0.1031</v>
      </c>
      <c r="AB569">
        <v>0.16120000000000001</v>
      </c>
      <c r="AC569">
        <v>208.78</v>
      </c>
      <c r="AD569" s="1">
        <v>4823.97</v>
      </c>
      <c r="AE569">
        <v>483.61</v>
      </c>
      <c r="AF569" s="1">
        <v>190780.42</v>
      </c>
      <c r="AG569">
        <v>465</v>
      </c>
      <c r="AH569" s="1">
        <v>32469</v>
      </c>
      <c r="AI569" s="1">
        <v>54666</v>
      </c>
      <c r="AJ569">
        <v>30.8</v>
      </c>
      <c r="AK569">
        <v>22.16</v>
      </c>
      <c r="AL569">
        <v>23.06</v>
      </c>
      <c r="AM569">
        <v>4</v>
      </c>
      <c r="AN569">
        <v>627.41999999999996</v>
      </c>
      <c r="AO569">
        <v>1.5246</v>
      </c>
      <c r="AP569" s="1">
        <v>1681.68</v>
      </c>
      <c r="AQ569" s="1">
        <v>3031.51</v>
      </c>
      <c r="AR569" s="1">
        <v>7732.6</v>
      </c>
      <c r="AS569">
        <v>570.70000000000005</v>
      </c>
      <c r="AT569">
        <v>642.32000000000005</v>
      </c>
      <c r="AU569" s="1">
        <v>13658.8</v>
      </c>
      <c r="AV569" s="1">
        <v>6449.46</v>
      </c>
      <c r="AW569">
        <v>0.39579999999999999</v>
      </c>
      <c r="AX569" s="1">
        <v>6975.2</v>
      </c>
      <c r="AY569">
        <v>0.42809999999999998</v>
      </c>
      <c r="AZ569" s="1">
        <v>2007.49</v>
      </c>
      <c r="BA569">
        <v>0.1232</v>
      </c>
      <c r="BB569">
        <v>862.9</v>
      </c>
      <c r="BC569">
        <v>5.2999999999999999E-2</v>
      </c>
      <c r="BD569" s="1">
        <v>16295.05</v>
      </c>
      <c r="BE569" s="1">
        <v>4302.7299999999996</v>
      </c>
      <c r="BF569">
        <v>1.6817</v>
      </c>
      <c r="BG569">
        <v>0.48180000000000001</v>
      </c>
      <c r="BH569">
        <v>0.20619999999999999</v>
      </c>
      <c r="BI569">
        <v>0.23269999999999999</v>
      </c>
      <c r="BJ569">
        <v>2.9100000000000001E-2</v>
      </c>
      <c r="BK569">
        <v>5.0200000000000002E-2</v>
      </c>
    </row>
    <row r="570" spans="1:63" x14ac:dyDescent="0.25">
      <c r="A570" t="s">
        <v>571</v>
      </c>
      <c r="B570">
        <v>45971</v>
      </c>
      <c r="C570">
        <v>63</v>
      </c>
      <c r="D570">
        <v>7.24</v>
      </c>
      <c r="E570">
        <v>455.83</v>
      </c>
      <c r="F570">
        <v>488.68</v>
      </c>
      <c r="G570">
        <v>0</v>
      </c>
      <c r="H570">
        <v>0</v>
      </c>
      <c r="I570">
        <v>2.6700000000000002E-2</v>
      </c>
      <c r="J570">
        <v>0</v>
      </c>
      <c r="K570">
        <v>8.2000000000000007E-3</v>
      </c>
      <c r="L570">
        <v>0.96099999999999997</v>
      </c>
      <c r="M570">
        <v>4.1000000000000003E-3</v>
      </c>
      <c r="N570">
        <v>0.2344</v>
      </c>
      <c r="O570">
        <v>0</v>
      </c>
      <c r="P570">
        <v>0.1358</v>
      </c>
      <c r="Q570" s="1">
        <v>51680.44</v>
      </c>
      <c r="R570">
        <v>0.29549999999999998</v>
      </c>
      <c r="S570">
        <v>9.0899999999999995E-2</v>
      </c>
      <c r="T570">
        <v>0.61360000000000003</v>
      </c>
      <c r="U570">
        <v>3</v>
      </c>
      <c r="V570" s="1">
        <v>73682</v>
      </c>
      <c r="W570">
        <v>144.74</v>
      </c>
      <c r="X570" s="1">
        <v>154502.91</v>
      </c>
      <c r="Y570">
        <v>0.94169999999999998</v>
      </c>
      <c r="Z570">
        <v>4.0500000000000001E-2</v>
      </c>
      <c r="AA570">
        <v>1.7899999999999999E-2</v>
      </c>
      <c r="AB570">
        <v>5.8299999999999998E-2</v>
      </c>
      <c r="AC570">
        <v>154.5</v>
      </c>
      <c r="AD570" s="1">
        <v>3679.51</v>
      </c>
      <c r="AE570">
        <v>554.89</v>
      </c>
      <c r="AF570" s="1">
        <v>162508.95000000001</v>
      </c>
      <c r="AG570">
        <v>378</v>
      </c>
      <c r="AH570" s="1">
        <v>36805</v>
      </c>
      <c r="AI570" s="1">
        <v>56087</v>
      </c>
      <c r="AJ570">
        <v>34.9</v>
      </c>
      <c r="AK570">
        <v>23.68</v>
      </c>
      <c r="AL570">
        <v>22</v>
      </c>
      <c r="AM570">
        <v>4.4000000000000004</v>
      </c>
      <c r="AN570" s="1">
        <v>1561.21</v>
      </c>
      <c r="AO570">
        <v>1.3544</v>
      </c>
      <c r="AP570" s="1">
        <v>1873.73</v>
      </c>
      <c r="AQ570" s="1">
        <v>2716.86</v>
      </c>
      <c r="AR570" s="1">
        <v>8072.88</v>
      </c>
      <c r="AS570">
        <v>476.12</v>
      </c>
      <c r="AT570">
        <v>699.47</v>
      </c>
      <c r="AU570" s="1">
        <v>13838.95</v>
      </c>
      <c r="AV570" s="1">
        <v>8318.0499999999993</v>
      </c>
      <c r="AW570">
        <v>0.54490000000000005</v>
      </c>
      <c r="AX570" s="1">
        <v>4282.22</v>
      </c>
      <c r="AY570">
        <v>0.28050000000000003</v>
      </c>
      <c r="AZ570" s="1">
        <v>1921.67</v>
      </c>
      <c r="BA570">
        <v>0.12590000000000001</v>
      </c>
      <c r="BB570">
        <v>742.16</v>
      </c>
      <c r="BC570">
        <v>4.8599999999999997E-2</v>
      </c>
      <c r="BD570" s="1">
        <v>15264.1</v>
      </c>
      <c r="BE570" s="1">
        <v>8247.5499999999993</v>
      </c>
      <c r="BF570">
        <v>2.4615999999999998</v>
      </c>
      <c r="BG570">
        <v>0.52429999999999999</v>
      </c>
      <c r="BH570">
        <v>0.21990000000000001</v>
      </c>
      <c r="BI570">
        <v>0.20319999999999999</v>
      </c>
      <c r="BJ570">
        <v>4.0800000000000003E-2</v>
      </c>
      <c r="BK570">
        <v>1.18E-2</v>
      </c>
    </row>
    <row r="571" spans="1:63" x14ac:dyDescent="0.25">
      <c r="A571" t="s">
        <v>572</v>
      </c>
      <c r="B571">
        <v>50252</v>
      </c>
      <c r="C571">
        <v>13</v>
      </c>
      <c r="D571">
        <v>57.97</v>
      </c>
      <c r="E571">
        <v>753.55</v>
      </c>
      <c r="F571">
        <v>986.2</v>
      </c>
      <c r="G571">
        <v>6.1000000000000004E-3</v>
      </c>
      <c r="H571">
        <v>0</v>
      </c>
      <c r="I571">
        <v>1.44E-2</v>
      </c>
      <c r="J571">
        <v>1E-3</v>
      </c>
      <c r="K571">
        <v>2.7099999999999999E-2</v>
      </c>
      <c r="L571">
        <v>0.89810000000000001</v>
      </c>
      <c r="M571">
        <v>5.33E-2</v>
      </c>
      <c r="N571">
        <v>0.495</v>
      </c>
      <c r="O571">
        <v>2E-3</v>
      </c>
      <c r="P571">
        <v>0.15129999999999999</v>
      </c>
      <c r="Q571" s="1">
        <v>55810.87</v>
      </c>
      <c r="R571">
        <v>0.2676</v>
      </c>
      <c r="S571">
        <v>0.2394</v>
      </c>
      <c r="T571">
        <v>0.49299999999999999</v>
      </c>
      <c r="U571">
        <v>9.15</v>
      </c>
      <c r="V571" s="1">
        <v>59490.16</v>
      </c>
      <c r="W571">
        <v>80.489999999999995</v>
      </c>
      <c r="X571" s="1">
        <v>133257.65</v>
      </c>
      <c r="Y571">
        <v>0.65700000000000003</v>
      </c>
      <c r="Z571">
        <v>0.14949999999999999</v>
      </c>
      <c r="AA571">
        <v>0.19350000000000001</v>
      </c>
      <c r="AB571">
        <v>0.34300000000000003</v>
      </c>
      <c r="AC571">
        <v>133.26</v>
      </c>
      <c r="AD571" s="1">
        <v>4890.7700000000004</v>
      </c>
      <c r="AE571">
        <v>552.27</v>
      </c>
      <c r="AF571" s="1">
        <v>83538.509999999995</v>
      </c>
      <c r="AG571">
        <v>65</v>
      </c>
      <c r="AH571" s="1">
        <v>31460</v>
      </c>
      <c r="AI571" s="1">
        <v>47500</v>
      </c>
      <c r="AJ571">
        <v>55.3</v>
      </c>
      <c r="AK571">
        <v>30.88</v>
      </c>
      <c r="AL571">
        <v>38.200000000000003</v>
      </c>
      <c r="AM571">
        <v>6</v>
      </c>
      <c r="AN571">
        <v>0</v>
      </c>
      <c r="AO571">
        <v>0.749</v>
      </c>
      <c r="AP571" s="1">
        <v>1422.09</v>
      </c>
      <c r="AQ571" s="1">
        <v>2112.25</v>
      </c>
      <c r="AR571" s="1">
        <v>5839.16</v>
      </c>
      <c r="AS571">
        <v>615.64</v>
      </c>
      <c r="AT571">
        <v>143.66</v>
      </c>
      <c r="AU571" s="1">
        <v>10132.82</v>
      </c>
      <c r="AV571" s="1">
        <v>5566.09</v>
      </c>
      <c r="AW571">
        <v>0.46820000000000001</v>
      </c>
      <c r="AX571" s="1">
        <v>3165.75</v>
      </c>
      <c r="AY571">
        <v>0.26629999999999998</v>
      </c>
      <c r="AZ571" s="1">
        <v>2573.0100000000002</v>
      </c>
      <c r="BA571">
        <v>0.21640000000000001</v>
      </c>
      <c r="BB571">
        <v>583.83000000000004</v>
      </c>
      <c r="BC571">
        <v>4.9099999999999998E-2</v>
      </c>
      <c r="BD571" s="1">
        <v>11888.68</v>
      </c>
      <c r="BE571" s="1">
        <v>7522.81</v>
      </c>
      <c r="BF571">
        <v>2.3380999999999998</v>
      </c>
      <c r="BG571">
        <v>0.55700000000000005</v>
      </c>
      <c r="BH571">
        <v>0.20830000000000001</v>
      </c>
      <c r="BI571">
        <v>0.16550000000000001</v>
      </c>
      <c r="BJ571">
        <v>5.9499999999999997E-2</v>
      </c>
      <c r="BK571">
        <v>9.5999999999999992E-3</v>
      </c>
    </row>
    <row r="572" spans="1:63" x14ac:dyDescent="0.25">
      <c r="A572" t="s">
        <v>573</v>
      </c>
      <c r="B572">
        <v>45658</v>
      </c>
      <c r="C572">
        <v>68</v>
      </c>
      <c r="D572">
        <v>16.93</v>
      </c>
      <c r="E572" s="1">
        <v>1151.42</v>
      </c>
      <c r="F572">
        <v>999.88</v>
      </c>
      <c r="G572">
        <v>4.4999999999999997E-3</v>
      </c>
      <c r="H572">
        <v>0</v>
      </c>
      <c r="I572">
        <v>1.0999999999999999E-2</v>
      </c>
      <c r="J572">
        <v>1E-3</v>
      </c>
      <c r="K572">
        <v>3.44E-2</v>
      </c>
      <c r="L572">
        <v>0.91920000000000002</v>
      </c>
      <c r="M572">
        <v>2.9899999999999999E-2</v>
      </c>
      <c r="N572">
        <v>0.374</v>
      </c>
      <c r="O572">
        <v>3.5000000000000001E-3</v>
      </c>
      <c r="P572">
        <v>0.1492</v>
      </c>
      <c r="Q572" s="1">
        <v>56731.46</v>
      </c>
      <c r="R572">
        <v>0.15709999999999999</v>
      </c>
      <c r="S572">
        <v>0.27139999999999997</v>
      </c>
      <c r="T572">
        <v>0.57140000000000002</v>
      </c>
      <c r="U572">
        <v>9.1</v>
      </c>
      <c r="V572" s="1">
        <v>64869.67</v>
      </c>
      <c r="W572">
        <v>119.18</v>
      </c>
      <c r="X572" s="1">
        <v>194957.48</v>
      </c>
      <c r="Y572">
        <v>0.76349999999999996</v>
      </c>
      <c r="Z572">
        <v>0.16980000000000001</v>
      </c>
      <c r="AA572">
        <v>6.6699999999999995E-2</v>
      </c>
      <c r="AB572">
        <v>0.23649999999999999</v>
      </c>
      <c r="AC572">
        <v>194.96</v>
      </c>
      <c r="AD572" s="1">
        <v>5276.22</v>
      </c>
      <c r="AE572">
        <v>605.85</v>
      </c>
      <c r="AF572" s="1">
        <v>174227.26</v>
      </c>
      <c r="AG572">
        <v>416</v>
      </c>
      <c r="AH572" s="1">
        <v>34081</v>
      </c>
      <c r="AI572" s="1">
        <v>50756</v>
      </c>
      <c r="AJ572">
        <v>34.92</v>
      </c>
      <c r="AK572">
        <v>26.51</v>
      </c>
      <c r="AL572">
        <v>26.47</v>
      </c>
      <c r="AM572">
        <v>3.7</v>
      </c>
      <c r="AN572" s="1">
        <v>1779.41</v>
      </c>
      <c r="AO572">
        <v>1.472</v>
      </c>
      <c r="AP572" s="1">
        <v>2025.66</v>
      </c>
      <c r="AQ572" s="1">
        <v>2272.1799999999998</v>
      </c>
      <c r="AR572" s="1">
        <v>7264.44</v>
      </c>
      <c r="AS572" s="1">
        <v>1165.0999999999999</v>
      </c>
      <c r="AT572">
        <v>596.78</v>
      </c>
      <c r="AU572" s="1">
        <v>13324.18</v>
      </c>
      <c r="AV572" s="1">
        <v>5825.81</v>
      </c>
      <c r="AW572">
        <v>0.38329999999999997</v>
      </c>
      <c r="AX572" s="1">
        <v>7118.76</v>
      </c>
      <c r="AY572">
        <v>0.46839999999999998</v>
      </c>
      <c r="AZ572" s="1">
        <v>1286.42</v>
      </c>
      <c r="BA572">
        <v>8.4599999999999995E-2</v>
      </c>
      <c r="BB572">
        <v>968.57</v>
      </c>
      <c r="BC572">
        <v>6.3700000000000007E-2</v>
      </c>
      <c r="BD572" s="1">
        <v>15199.55</v>
      </c>
      <c r="BE572" s="1">
        <v>4012.32</v>
      </c>
      <c r="BF572">
        <v>1.0355000000000001</v>
      </c>
      <c r="BG572">
        <v>0.49020000000000002</v>
      </c>
      <c r="BH572">
        <v>0.19869999999999999</v>
      </c>
      <c r="BI572">
        <v>0.2399</v>
      </c>
      <c r="BJ572">
        <v>3.5299999999999998E-2</v>
      </c>
      <c r="BK572">
        <v>3.5999999999999997E-2</v>
      </c>
    </row>
    <row r="573" spans="1:63" x14ac:dyDescent="0.25">
      <c r="A573" t="s">
        <v>574</v>
      </c>
      <c r="B573">
        <v>45021</v>
      </c>
      <c r="C573">
        <v>85</v>
      </c>
      <c r="D573">
        <v>17.850000000000001</v>
      </c>
      <c r="E573" s="1">
        <v>1517.63</v>
      </c>
      <c r="F573" s="1">
        <v>1303.18</v>
      </c>
      <c r="G573">
        <v>2.3E-3</v>
      </c>
      <c r="H573">
        <v>0</v>
      </c>
      <c r="I573">
        <v>1.1000000000000001E-3</v>
      </c>
      <c r="J573">
        <v>8.0000000000000004E-4</v>
      </c>
      <c r="K573">
        <v>7.4999999999999997E-3</v>
      </c>
      <c r="L573">
        <v>0.96779999999999999</v>
      </c>
      <c r="M573">
        <v>2.07E-2</v>
      </c>
      <c r="N573">
        <v>0.99990000000000001</v>
      </c>
      <c r="O573">
        <v>0</v>
      </c>
      <c r="P573">
        <v>0.16930000000000001</v>
      </c>
      <c r="Q573" s="1">
        <v>57859.95</v>
      </c>
      <c r="R573">
        <v>0.18920000000000001</v>
      </c>
      <c r="S573">
        <v>0.1802</v>
      </c>
      <c r="T573">
        <v>0.63060000000000005</v>
      </c>
      <c r="U573">
        <v>8.3000000000000007</v>
      </c>
      <c r="V573" s="1">
        <v>89492.41</v>
      </c>
      <c r="W573">
        <v>172.26</v>
      </c>
      <c r="X573" s="1">
        <v>81167.89</v>
      </c>
      <c r="Y573">
        <v>0.73199999999999998</v>
      </c>
      <c r="Z573">
        <v>0.13800000000000001</v>
      </c>
      <c r="AA573">
        <v>0.12989999999999999</v>
      </c>
      <c r="AB573">
        <v>0.26800000000000002</v>
      </c>
      <c r="AC573">
        <v>81.17</v>
      </c>
      <c r="AD573" s="1">
        <v>1794.02</v>
      </c>
      <c r="AE573">
        <v>219.83</v>
      </c>
      <c r="AF573" s="1">
        <v>74509.490000000005</v>
      </c>
      <c r="AG573">
        <v>44</v>
      </c>
      <c r="AH573" s="1">
        <v>29237</v>
      </c>
      <c r="AI573" s="1">
        <v>36398</v>
      </c>
      <c r="AJ573">
        <v>22.5</v>
      </c>
      <c r="AK573">
        <v>22.03</v>
      </c>
      <c r="AL573">
        <v>22.09</v>
      </c>
      <c r="AM573">
        <v>3.5</v>
      </c>
      <c r="AN573">
        <v>0</v>
      </c>
      <c r="AO573">
        <v>0.84060000000000001</v>
      </c>
      <c r="AP573" s="1">
        <v>1923.19</v>
      </c>
      <c r="AQ573" s="1">
        <v>6377.12</v>
      </c>
      <c r="AR573" s="1">
        <v>7827.77</v>
      </c>
      <c r="AS573">
        <v>518.91999999999996</v>
      </c>
      <c r="AT573">
        <v>558.92999999999995</v>
      </c>
      <c r="AU573" s="1">
        <v>17205.89</v>
      </c>
      <c r="AV573" s="1">
        <v>11246.65</v>
      </c>
      <c r="AW573">
        <v>0.70099999999999996</v>
      </c>
      <c r="AX573" s="1">
        <v>1718.61</v>
      </c>
      <c r="AY573">
        <v>0.1071</v>
      </c>
      <c r="AZ573">
        <v>983.04</v>
      </c>
      <c r="BA573">
        <v>6.13E-2</v>
      </c>
      <c r="BB573" s="1">
        <v>2096.04</v>
      </c>
      <c r="BC573">
        <v>0.13059999999999999</v>
      </c>
      <c r="BD573" s="1">
        <v>16044.33</v>
      </c>
      <c r="BE573" s="1">
        <v>9103.1</v>
      </c>
      <c r="BF573">
        <v>5.2191000000000001</v>
      </c>
      <c r="BG573">
        <v>0.498</v>
      </c>
      <c r="BH573">
        <v>0.2263</v>
      </c>
      <c r="BI573">
        <v>0.2271</v>
      </c>
      <c r="BJ573">
        <v>3.6200000000000003E-2</v>
      </c>
      <c r="BK573">
        <v>1.24E-2</v>
      </c>
    </row>
    <row r="574" spans="1:63" x14ac:dyDescent="0.25">
      <c r="A574" t="s">
        <v>575</v>
      </c>
      <c r="B574">
        <v>45039</v>
      </c>
      <c r="C574">
        <v>10</v>
      </c>
      <c r="D574">
        <v>77.61</v>
      </c>
      <c r="E574">
        <v>776.1</v>
      </c>
      <c r="F574">
        <v>700.33</v>
      </c>
      <c r="G574">
        <v>0</v>
      </c>
      <c r="H574">
        <v>1.4E-3</v>
      </c>
      <c r="I574">
        <v>3.0099999999999998E-2</v>
      </c>
      <c r="J574">
        <v>0</v>
      </c>
      <c r="K574">
        <v>7.1000000000000004E-3</v>
      </c>
      <c r="L574">
        <v>0.86660000000000004</v>
      </c>
      <c r="M574">
        <v>9.4799999999999995E-2</v>
      </c>
      <c r="N574">
        <v>0.999</v>
      </c>
      <c r="O574">
        <v>0</v>
      </c>
      <c r="P574">
        <v>0.15459999999999999</v>
      </c>
      <c r="Q574" s="1">
        <v>53941.67</v>
      </c>
      <c r="R574">
        <v>0.3</v>
      </c>
      <c r="S574">
        <v>0.27139999999999997</v>
      </c>
      <c r="T574">
        <v>0.42859999999999998</v>
      </c>
      <c r="U574">
        <v>5.2</v>
      </c>
      <c r="V574" s="1">
        <v>75717.960000000006</v>
      </c>
      <c r="W574">
        <v>145.07</v>
      </c>
      <c r="X574" s="1">
        <v>66744.259999999995</v>
      </c>
      <c r="Y574">
        <v>0.73009999999999997</v>
      </c>
      <c r="Z574">
        <v>0.10780000000000001</v>
      </c>
      <c r="AA574">
        <v>0.16209999999999999</v>
      </c>
      <c r="AB574">
        <v>0.26989999999999997</v>
      </c>
      <c r="AC574">
        <v>66.739999999999995</v>
      </c>
      <c r="AD574" s="1">
        <v>1626.67</v>
      </c>
      <c r="AE574">
        <v>246.17</v>
      </c>
      <c r="AF574" s="1">
        <v>54020.67</v>
      </c>
      <c r="AG574">
        <v>12</v>
      </c>
      <c r="AH574" s="1">
        <v>27372</v>
      </c>
      <c r="AI574" s="1">
        <v>37353</v>
      </c>
      <c r="AJ574">
        <v>34.299999999999997</v>
      </c>
      <c r="AK574">
        <v>22.34</v>
      </c>
      <c r="AL574">
        <v>23.22</v>
      </c>
      <c r="AM574">
        <v>2.6</v>
      </c>
      <c r="AN574">
        <v>0</v>
      </c>
      <c r="AO574">
        <v>0.63139999999999996</v>
      </c>
      <c r="AP574" s="1">
        <v>2276.21</v>
      </c>
      <c r="AQ574" s="1">
        <v>3180.99</v>
      </c>
      <c r="AR574" s="1">
        <v>8891.67</v>
      </c>
      <c r="AS574">
        <v>541.91</v>
      </c>
      <c r="AT574">
        <v>581.97</v>
      </c>
      <c r="AU574" s="1">
        <v>15472.74</v>
      </c>
      <c r="AV574" s="1">
        <v>13290.87</v>
      </c>
      <c r="AW574">
        <v>0.75590000000000002</v>
      </c>
      <c r="AX574" s="1">
        <v>1453.52</v>
      </c>
      <c r="AY574">
        <v>8.2699999999999996E-2</v>
      </c>
      <c r="AZ574" s="1">
        <v>1446.44</v>
      </c>
      <c r="BA574">
        <v>8.2299999999999998E-2</v>
      </c>
      <c r="BB574" s="1">
        <v>1391.18</v>
      </c>
      <c r="BC574">
        <v>7.9100000000000004E-2</v>
      </c>
      <c r="BD574" s="1">
        <v>17582</v>
      </c>
      <c r="BE574" s="1">
        <v>10455.32</v>
      </c>
      <c r="BF574">
        <v>6.1687000000000003</v>
      </c>
      <c r="BG574">
        <v>0.45760000000000001</v>
      </c>
      <c r="BH574">
        <v>0.252</v>
      </c>
      <c r="BI574">
        <v>0.24030000000000001</v>
      </c>
      <c r="BJ574">
        <v>4.3200000000000002E-2</v>
      </c>
      <c r="BK574">
        <v>7.0000000000000001E-3</v>
      </c>
    </row>
    <row r="575" spans="1:63" x14ac:dyDescent="0.25">
      <c r="A575" t="s">
        <v>576</v>
      </c>
      <c r="B575">
        <v>48389</v>
      </c>
      <c r="C575">
        <v>111</v>
      </c>
      <c r="D575">
        <v>16.64</v>
      </c>
      <c r="E575" s="1">
        <v>1846.67</v>
      </c>
      <c r="F575" s="1">
        <v>1989.04</v>
      </c>
      <c r="G575">
        <v>5.3E-3</v>
      </c>
      <c r="H575">
        <v>0</v>
      </c>
      <c r="I575">
        <v>1.2999999999999999E-3</v>
      </c>
      <c r="J575">
        <v>0</v>
      </c>
      <c r="K575">
        <v>1.3100000000000001E-2</v>
      </c>
      <c r="L575">
        <v>0.95620000000000005</v>
      </c>
      <c r="M575">
        <v>2.41E-2</v>
      </c>
      <c r="N575">
        <v>0.34429999999999999</v>
      </c>
      <c r="O575">
        <v>5.4999999999999997E-3</v>
      </c>
      <c r="P575">
        <v>0.14599999999999999</v>
      </c>
      <c r="Q575" s="1">
        <v>53870.89</v>
      </c>
      <c r="R575">
        <v>0.24460000000000001</v>
      </c>
      <c r="S575">
        <v>0.1799</v>
      </c>
      <c r="T575">
        <v>0.57550000000000001</v>
      </c>
      <c r="U575">
        <v>13</v>
      </c>
      <c r="V575" s="1">
        <v>72413</v>
      </c>
      <c r="W575">
        <v>137.76</v>
      </c>
      <c r="X575" s="1">
        <v>139027.35999999999</v>
      </c>
      <c r="Y575">
        <v>0.83940000000000003</v>
      </c>
      <c r="Z575">
        <v>7.4200000000000002E-2</v>
      </c>
      <c r="AA575">
        <v>8.6499999999999994E-2</v>
      </c>
      <c r="AB575">
        <v>0.16059999999999999</v>
      </c>
      <c r="AC575">
        <v>139.03</v>
      </c>
      <c r="AD575" s="1">
        <v>3212.37</v>
      </c>
      <c r="AE575">
        <v>407.63</v>
      </c>
      <c r="AF575" s="1">
        <v>120018.62</v>
      </c>
      <c r="AG575">
        <v>160</v>
      </c>
      <c r="AH575" s="1">
        <v>32366</v>
      </c>
      <c r="AI575" s="1">
        <v>52773</v>
      </c>
      <c r="AJ575">
        <v>32.1</v>
      </c>
      <c r="AK575">
        <v>22.13</v>
      </c>
      <c r="AL575">
        <v>23.67</v>
      </c>
      <c r="AM575">
        <v>4.5999999999999996</v>
      </c>
      <c r="AN575">
        <v>0</v>
      </c>
      <c r="AO575">
        <v>0.72050000000000003</v>
      </c>
      <c r="AP575" s="1">
        <v>1101.71</v>
      </c>
      <c r="AQ575" s="1">
        <v>2013.07</v>
      </c>
      <c r="AR575" s="1">
        <v>6077.52</v>
      </c>
      <c r="AS575">
        <v>775</v>
      </c>
      <c r="AT575">
        <v>513.77</v>
      </c>
      <c r="AU575" s="1">
        <v>10481.049999999999</v>
      </c>
      <c r="AV575" s="1">
        <v>6087.03</v>
      </c>
      <c r="AW575">
        <v>0.53910000000000002</v>
      </c>
      <c r="AX575" s="1">
        <v>2454.75</v>
      </c>
      <c r="AY575">
        <v>0.21740000000000001</v>
      </c>
      <c r="AZ575" s="1">
        <v>1974.04</v>
      </c>
      <c r="BA575">
        <v>0.17480000000000001</v>
      </c>
      <c r="BB575">
        <v>775.2</v>
      </c>
      <c r="BC575">
        <v>6.8699999999999997E-2</v>
      </c>
      <c r="BD575" s="1">
        <v>11291.02</v>
      </c>
      <c r="BE575" s="1">
        <v>6485.48</v>
      </c>
      <c r="BF575">
        <v>1.7882</v>
      </c>
      <c r="BG575">
        <v>0.55279999999999996</v>
      </c>
      <c r="BH575">
        <v>0.2382</v>
      </c>
      <c r="BI575">
        <v>0.16350000000000001</v>
      </c>
      <c r="BJ575">
        <v>3.7100000000000001E-2</v>
      </c>
      <c r="BK575">
        <v>8.5000000000000006E-3</v>
      </c>
    </row>
    <row r="576" spans="1:63" x14ac:dyDescent="0.25">
      <c r="A576" t="s">
        <v>577</v>
      </c>
      <c r="B576">
        <v>45054</v>
      </c>
      <c r="C576">
        <v>10</v>
      </c>
      <c r="D576">
        <v>345.31</v>
      </c>
      <c r="E576" s="1">
        <v>3453.09</v>
      </c>
      <c r="F576" s="1">
        <v>3500.86</v>
      </c>
      <c r="G576">
        <v>1.3299999999999999E-2</v>
      </c>
      <c r="H576">
        <v>1.1999999999999999E-3</v>
      </c>
      <c r="I576">
        <v>0.18770000000000001</v>
      </c>
      <c r="J576">
        <v>3.3E-3</v>
      </c>
      <c r="K576">
        <v>9.1399999999999995E-2</v>
      </c>
      <c r="L576">
        <v>0.61970000000000003</v>
      </c>
      <c r="M576">
        <v>8.3400000000000002E-2</v>
      </c>
      <c r="N576">
        <v>0.60150000000000003</v>
      </c>
      <c r="O576">
        <v>6.4199999999999993E-2</v>
      </c>
      <c r="P576">
        <v>0.20019999999999999</v>
      </c>
      <c r="Q576" s="1">
        <v>64887.61</v>
      </c>
      <c r="R576">
        <v>0.18909999999999999</v>
      </c>
      <c r="S576">
        <v>0.25090000000000001</v>
      </c>
      <c r="T576">
        <v>0.56000000000000005</v>
      </c>
      <c r="U576">
        <v>20</v>
      </c>
      <c r="V576" s="1">
        <v>108526.15</v>
      </c>
      <c r="W576">
        <v>168.48</v>
      </c>
      <c r="X576" s="1">
        <v>112445.72</v>
      </c>
      <c r="Y576">
        <v>0.71699999999999997</v>
      </c>
      <c r="Z576">
        <v>0.25750000000000001</v>
      </c>
      <c r="AA576">
        <v>2.5499999999999998E-2</v>
      </c>
      <c r="AB576">
        <v>0.28299999999999997</v>
      </c>
      <c r="AC576">
        <v>112.45</v>
      </c>
      <c r="AD576" s="1">
        <v>6139.1</v>
      </c>
      <c r="AE576">
        <v>684.51</v>
      </c>
      <c r="AF576" s="1">
        <v>104369.46</v>
      </c>
      <c r="AG576">
        <v>110</v>
      </c>
      <c r="AH576" s="1">
        <v>31680</v>
      </c>
      <c r="AI576" s="1">
        <v>44664</v>
      </c>
      <c r="AJ576">
        <v>77.63</v>
      </c>
      <c r="AK576">
        <v>51.58</v>
      </c>
      <c r="AL576">
        <v>60.72</v>
      </c>
      <c r="AM576">
        <v>5.7</v>
      </c>
      <c r="AN576">
        <v>0</v>
      </c>
      <c r="AO576">
        <v>1.1871</v>
      </c>
      <c r="AP576" s="1">
        <v>1349.16</v>
      </c>
      <c r="AQ576" s="1">
        <v>1990.98</v>
      </c>
      <c r="AR576" s="1">
        <v>7509.68</v>
      </c>
      <c r="AS576">
        <v>939.12</v>
      </c>
      <c r="AT576">
        <v>423.93</v>
      </c>
      <c r="AU576" s="1">
        <v>12212.87</v>
      </c>
      <c r="AV576" s="1">
        <v>6845.31</v>
      </c>
      <c r="AW576">
        <v>0.48409999999999997</v>
      </c>
      <c r="AX576" s="1">
        <v>5153.5200000000004</v>
      </c>
      <c r="AY576">
        <v>0.36449999999999999</v>
      </c>
      <c r="AZ576">
        <v>894.15</v>
      </c>
      <c r="BA576">
        <v>6.3200000000000006E-2</v>
      </c>
      <c r="BB576" s="1">
        <v>1246.8499999999999</v>
      </c>
      <c r="BC576">
        <v>8.8200000000000001E-2</v>
      </c>
      <c r="BD576" s="1">
        <v>14139.83</v>
      </c>
      <c r="BE576" s="1">
        <v>5481.57</v>
      </c>
      <c r="BF576">
        <v>1.6823999999999999</v>
      </c>
      <c r="BG576">
        <v>0.56740000000000002</v>
      </c>
      <c r="BH576">
        <v>0.2329</v>
      </c>
      <c r="BI576">
        <v>0.114</v>
      </c>
      <c r="BJ576">
        <v>3.2800000000000003E-2</v>
      </c>
      <c r="BK576">
        <v>5.2999999999999999E-2</v>
      </c>
    </row>
    <row r="577" spans="1:63" x14ac:dyDescent="0.25">
      <c r="A577" t="s">
        <v>578</v>
      </c>
      <c r="B577">
        <v>46359</v>
      </c>
      <c r="C577">
        <v>47</v>
      </c>
      <c r="D577">
        <v>188.13</v>
      </c>
      <c r="E577" s="1">
        <v>8842.32</v>
      </c>
      <c r="F577" s="1">
        <v>7976.27</v>
      </c>
      <c r="G577">
        <v>1.9699999999999999E-2</v>
      </c>
      <c r="H577">
        <v>1.1000000000000001E-3</v>
      </c>
      <c r="I577">
        <v>2.2100000000000002E-2</v>
      </c>
      <c r="J577">
        <v>2.5000000000000001E-3</v>
      </c>
      <c r="K577">
        <v>4.0599999999999997E-2</v>
      </c>
      <c r="L577">
        <v>0.87839999999999996</v>
      </c>
      <c r="M577">
        <v>3.5499999999999997E-2</v>
      </c>
      <c r="N577">
        <v>0.33650000000000002</v>
      </c>
      <c r="O577">
        <v>1.2200000000000001E-2</v>
      </c>
      <c r="P577">
        <v>0.14030000000000001</v>
      </c>
      <c r="Q577" s="1">
        <v>60324.1</v>
      </c>
      <c r="R577">
        <v>0.29399999999999998</v>
      </c>
      <c r="S577">
        <v>0.17180000000000001</v>
      </c>
      <c r="T577">
        <v>0.53420000000000001</v>
      </c>
      <c r="U577">
        <v>40.68</v>
      </c>
      <c r="V577" s="1">
        <v>98584.1</v>
      </c>
      <c r="W577">
        <v>209.24</v>
      </c>
      <c r="X577" s="1">
        <v>162814.64000000001</v>
      </c>
      <c r="Y577">
        <v>0.71379999999999999</v>
      </c>
      <c r="Z577">
        <v>0.2452</v>
      </c>
      <c r="AA577">
        <v>4.1000000000000002E-2</v>
      </c>
      <c r="AB577">
        <v>0.28620000000000001</v>
      </c>
      <c r="AC577">
        <v>162.81</v>
      </c>
      <c r="AD577" s="1">
        <v>4954</v>
      </c>
      <c r="AE577">
        <v>570.86</v>
      </c>
      <c r="AF577" s="1">
        <v>153335.94</v>
      </c>
      <c r="AG577">
        <v>330</v>
      </c>
      <c r="AH577" s="1">
        <v>37528</v>
      </c>
      <c r="AI577" s="1">
        <v>56329</v>
      </c>
      <c r="AJ577">
        <v>52.82</v>
      </c>
      <c r="AK577">
        <v>28.78</v>
      </c>
      <c r="AL577">
        <v>31.48</v>
      </c>
      <c r="AM577">
        <v>2.4</v>
      </c>
      <c r="AN577">
        <v>0</v>
      </c>
      <c r="AO577">
        <v>0.6179</v>
      </c>
      <c r="AP577" s="1">
        <v>1213.96</v>
      </c>
      <c r="AQ577" s="1">
        <v>1667.45</v>
      </c>
      <c r="AR577" s="1">
        <v>5591.53</v>
      </c>
      <c r="AS577">
        <v>732.78</v>
      </c>
      <c r="AT577">
        <v>208.32</v>
      </c>
      <c r="AU577" s="1">
        <v>9414.0499999999993</v>
      </c>
      <c r="AV577" s="1">
        <v>4586.38</v>
      </c>
      <c r="AW577">
        <v>0.42949999999999999</v>
      </c>
      <c r="AX577" s="1">
        <v>4569.59</v>
      </c>
      <c r="AY577">
        <v>0.4279</v>
      </c>
      <c r="AZ577">
        <v>730.52</v>
      </c>
      <c r="BA577">
        <v>6.8400000000000002E-2</v>
      </c>
      <c r="BB577">
        <v>793.15</v>
      </c>
      <c r="BC577">
        <v>7.4300000000000005E-2</v>
      </c>
      <c r="BD577" s="1">
        <v>10679.64</v>
      </c>
      <c r="BE577" s="1">
        <v>3082.22</v>
      </c>
      <c r="BF577">
        <v>0.64170000000000005</v>
      </c>
      <c r="BG577">
        <v>0.49690000000000001</v>
      </c>
      <c r="BH577">
        <v>0.1996</v>
      </c>
      <c r="BI577">
        <v>0.28010000000000002</v>
      </c>
      <c r="BJ577">
        <v>1.2500000000000001E-2</v>
      </c>
      <c r="BK577">
        <v>1.0800000000000001E-2</v>
      </c>
    </row>
    <row r="578" spans="1:63" x14ac:dyDescent="0.25">
      <c r="A578" t="s">
        <v>579</v>
      </c>
      <c r="B578">
        <v>47225</v>
      </c>
      <c r="C578">
        <v>47</v>
      </c>
      <c r="D578">
        <v>37.76</v>
      </c>
      <c r="E578" s="1">
        <v>1774.78</v>
      </c>
      <c r="F578" s="1">
        <v>1814.72</v>
      </c>
      <c r="G578">
        <v>4.4000000000000003E-3</v>
      </c>
      <c r="H578">
        <v>1E-4</v>
      </c>
      <c r="I578">
        <v>1.24E-2</v>
      </c>
      <c r="J578">
        <v>5.9999999999999995E-4</v>
      </c>
      <c r="K578">
        <v>2.4199999999999999E-2</v>
      </c>
      <c r="L578">
        <v>0.94120000000000004</v>
      </c>
      <c r="M578">
        <v>1.7100000000000001E-2</v>
      </c>
      <c r="N578">
        <v>9.69E-2</v>
      </c>
      <c r="O578">
        <v>7.1000000000000004E-3</v>
      </c>
      <c r="P578">
        <v>9.6000000000000002E-2</v>
      </c>
      <c r="Q578" s="1">
        <v>74197.13</v>
      </c>
      <c r="R578">
        <v>0.128</v>
      </c>
      <c r="S578">
        <v>0.112</v>
      </c>
      <c r="T578">
        <v>0.76</v>
      </c>
      <c r="U578">
        <v>17.02</v>
      </c>
      <c r="V578" s="1">
        <v>83723.210000000006</v>
      </c>
      <c r="W578">
        <v>104.18</v>
      </c>
      <c r="X578" s="1">
        <v>378021.34</v>
      </c>
      <c r="Y578">
        <v>0.90400000000000003</v>
      </c>
      <c r="Z578">
        <v>4.5699999999999998E-2</v>
      </c>
      <c r="AA578">
        <v>5.04E-2</v>
      </c>
      <c r="AB578">
        <v>9.6000000000000002E-2</v>
      </c>
      <c r="AC578">
        <v>378.02</v>
      </c>
      <c r="AD578" s="1">
        <v>11790.72</v>
      </c>
      <c r="AE578" s="1">
        <v>1492.73</v>
      </c>
      <c r="AF578" s="1">
        <v>364994.68</v>
      </c>
      <c r="AG578">
        <v>597</v>
      </c>
      <c r="AH578" s="1">
        <v>46337</v>
      </c>
      <c r="AI578" s="1">
        <v>106455</v>
      </c>
      <c r="AJ578">
        <v>51.33</v>
      </c>
      <c r="AK578">
        <v>30.08</v>
      </c>
      <c r="AL578">
        <v>30.89</v>
      </c>
      <c r="AM578">
        <v>3.5</v>
      </c>
      <c r="AN578">
        <v>0</v>
      </c>
      <c r="AO578">
        <v>0.67</v>
      </c>
      <c r="AP578" s="1">
        <v>1930.17</v>
      </c>
      <c r="AQ578" s="1">
        <v>2360.23</v>
      </c>
      <c r="AR578" s="1">
        <v>8188.98</v>
      </c>
      <c r="AS578">
        <v>740.31</v>
      </c>
      <c r="AT578">
        <v>494.04</v>
      </c>
      <c r="AU578" s="1">
        <v>13713.7</v>
      </c>
      <c r="AV578" s="1">
        <v>3562.82</v>
      </c>
      <c r="AW578">
        <v>0.23669999999999999</v>
      </c>
      <c r="AX578" s="1">
        <v>9655.5300000000007</v>
      </c>
      <c r="AY578">
        <v>0.64139999999999997</v>
      </c>
      <c r="AZ578" s="1">
        <v>1509.98</v>
      </c>
      <c r="BA578">
        <v>0.1003</v>
      </c>
      <c r="BB578">
        <v>325.08999999999997</v>
      </c>
      <c r="BC578">
        <v>2.1600000000000001E-2</v>
      </c>
      <c r="BD578" s="1">
        <v>15053.41</v>
      </c>
      <c r="BE578" s="1">
        <v>1850.29</v>
      </c>
      <c r="BF578">
        <v>0.13950000000000001</v>
      </c>
      <c r="BG578">
        <v>0.57850000000000001</v>
      </c>
      <c r="BH578">
        <v>0.21790000000000001</v>
      </c>
      <c r="BI578">
        <v>0.16900000000000001</v>
      </c>
      <c r="BJ578">
        <v>1.7899999999999999E-2</v>
      </c>
      <c r="BK578">
        <v>1.67E-2</v>
      </c>
    </row>
    <row r="579" spans="1:63" x14ac:dyDescent="0.25">
      <c r="A579" t="s">
        <v>580</v>
      </c>
      <c r="B579">
        <v>47696</v>
      </c>
      <c r="C579">
        <v>243</v>
      </c>
      <c r="D579">
        <v>9.24</v>
      </c>
      <c r="E579" s="1">
        <v>2246.48</v>
      </c>
      <c r="F579" s="1">
        <v>2082.9</v>
      </c>
      <c r="G579">
        <v>1.2999999999999999E-3</v>
      </c>
      <c r="H579">
        <v>0</v>
      </c>
      <c r="I579">
        <v>2.8999999999999998E-3</v>
      </c>
      <c r="J579">
        <v>4.0000000000000002E-4</v>
      </c>
      <c r="K579">
        <v>2.7199999999999998E-2</v>
      </c>
      <c r="L579">
        <v>0.95669999999999999</v>
      </c>
      <c r="M579">
        <v>1.14E-2</v>
      </c>
      <c r="N579">
        <v>0.37709999999999999</v>
      </c>
      <c r="O579">
        <v>7.3000000000000001E-3</v>
      </c>
      <c r="P579">
        <v>0.16320000000000001</v>
      </c>
      <c r="Q579" s="1">
        <v>57439.12</v>
      </c>
      <c r="R579">
        <v>0.17649999999999999</v>
      </c>
      <c r="S579">
        <v>0.1895</v>
      </c>
      <c r="T579">
        <v>0.63400000000000001</v>
      </c>
      <c r="U579">
        <v>18</v>
      </c>
      <c r="V579" s="1">
        <v>79716.56</v>
      </c>
      <c r="W579">
        <v>121.31</v>
      </c>
      <c r="X579" s="1">
        <v>194568.86</v>
      </c>
      <c r="Y579">
        <v>0.78400000000000003</v>
      </c>
      <c r="Z579">
        <v>0.1244</v>
      </c>
      <c r="AA579">
        <v>9.1700000000000004E-2</v>
      </c>
      <c r="AB579">
        <v>0.216</v>
      </c>
      <c r="AC579">
        <v>194.57</v>
      </c>
      <c r="AD579" s="1">
        <v>5456.22</v>
      </c>
      <c r="AE579">
        <v>600.79999999999995</v>
      </c>
      <c r="AF579" s="1">
        <v>174591.67</v>
      </c>
      <c r="AG579">
        <v>418</v>
      </c>
      <c r="AH579" s="1">
        <v>29545</v>
      </c>
      <c r="AI579" s="1">
        <v>49603</v>
      </c>
      <c r="AJ579">
        <v>32.06</v>
      </c>
      <c r="AK579">
        <v>27.56</v>
      </c>
      <c r="AL579">
        <v>28.11</v>
      </c>
      <c r="AM579">
        <v>4.5</v>
      </c>
      <c r="AN579">
        <v>0</v>
      </c>
      <c r="AO579">
        <v>1.1956</v>
      </c>
      <c r="AP579" s="1">
        <v>1375.2</v>
      </c>
      <c r="AQ579" s="1">
        <v>2599.79</v>
      </c>
      <c r="AR579" s="1">
        <v>6768.54</v>
      </c>
      <c r="AS579">
        <v>484.13</v>
      </c>
      <c r="AT579">
        <v>342.04</v>
      </c>
      <c r="AU579" s="1">
        <v>11569.67</v>
      </c>
      <c r="AV579" s="1">
        <v>5850.79</v>
      </c>
      <c r="AW579">
        <v>0.47220000000000001</v>
      </c>
      <c r="AX579" s="1">
        <v>4773.91</v>
      </c>
      <c r="AY579">
        <v>0.38529999999999998</v>
      </c>
      <c r="AZ579">
        <v>859.68</v>
      </c>
      <c r="BA579">
        <v>6.9400000000000003E-2</v>
      </c>
      <c r="BB579">
        <v>905.86</v>
      </c>
      <c r="BC579">
        <v>7.3099999999999998E-2</v>
      </c>
      <c r="BD579" s="1">
        <v>12390.23</v>
      </c>
      <c r="BE579" s="1">
        <v>4647.13</v>
      </c>
      <c r="BF579">
        <v>1.4038999999999999</v>
      </c>
      <c r="BG579">
        <v>0.57120000000000004</v>
      </c>
      <c r="BH579">
        <v>0.2281</v>
      </c>
      <c r="BI579">
        <v>0.15590000000000001</v>
      </c>
      <c r="BJ579">
        <v>3.1800000000000002E-2</v>
      </c>
      <c r="BK579">
        <v>1.3100000000000001E-2</v>
      </c>
    </row>
    <row r="580" spans="1:63" x14ac:dyDescent="0.25">
      <c r="A580" t="s">
        <v>581</v>
      </c>
      <c r="B580">
        <v>46219</v>
      </c>
      <c r="C580">
        <v>90</v>
      </c>
      <c r="D580">
        <v>11.41</v>
      </c>
      <c r="E580" s="1">
        <v>1027</v>
      </c>
      <c r="F580" s="1">
        <v>1185.98</v>
      </c>
      <c r="G580">
        <v>6.7000000000000002E-3</v>
      </c>
      <c r="H580">
        <v>0</v>
      </c>
      <c r="I580">
        <v>2.7000000000000001E-3</v>
      </c>
      <c r="J580">
        <v>8.0000000000000004E-4</v>
      </c>
      <c r="K580">
        <v>6.7000000000000002E-3</v>
      </c>
      <c r="L580">
        <v>0.93620000000000003</v>
      </c>
      <c r="M580">
        <v>4.6800000000000001E-2</v>
      </c>
      <c r="N580">
        <v>0.1643</v>
      </c>
      <c r="O580">
        <v>0</v>
      </c>
      <c r="P580">
        <v>9.9699999999999997E-2</v>
      </c>
      <c r="Q580" s="1">
        <v>54755.96</v>
      </c>
      <c r="R580">
        <v>0.2258</v>
      </c>
      <c r="S580">
        <v>0.15049999999999999</v>
      </c>
      <c r="T580">
        <v>0.62370000000000003</v>
      </c>
      <c r="U580">
        <v>12.24</v>
      </c>
      <c r="V580" s="1">
        <v>66772.38</v>
      </c>
      <c r="W580">
        <v>82.98</v>
      </c>
      <c r="X580" s="1">
        <v>149235.22</v>
      </c>
      <c r="Y580">
        <v>0.89249999999999996</v>
      </c>
      <c r="Z580">
        <v>6.3299999999999995E-2</v>
      </c>
      <c r="AA580">
        <v>4.41E-2</v>
      </c>
      <c r="AB580">
        <v>0.1075</v>
      </c>
      <c r="AC580">
        <v>149.24</v>
      </c>
      <c r="AD580" s="1">
        <v>3381.3</v>
      </c>
      <c r="AE580">
        <v>426.13</v>
      </c>
      <c r="AF580" s="1">
        <v>123322.73</v>
      </c>
      <c r="AG580">
        <v>179</v>
      </c>
      <c r="AH580" s="1">
        <v>37401</v>
      </c>
      <c r="AI580" s="1">
        <v>55763</v>
      </c>
      <c r="AJ580">
        <v>35.6</v>
      </c>
      <c r="AK580">
        <v>22</v>
      </c>
      <c r="AL580">
        <v>22.9</v>
      </c>
      <c r="AM580">
        <v>3.9</v>
      </c>
      <c r="AN580" s="1">
        <v>2152.64</v>
      </c>
      <c r="AO580">
        <v>1.5135000000000001</v>
      </c>
      <c r="AP580" s="1">
        <v>1268.72</v>
      </c>
      <c r="AQ580" s="1">
        <v>1955.77</v>
      </c>
      <c r="AR580" s="1">
        <v>6573.76</v>
      </c>
      <c r="AS580">
        <v>623.01</v>
      </c>
      <c r="AT580">
        <v>515.24</v>
      </c>
      <c r="AU580" s="1">
        <v>10936.55</v>
      </c>
      <c r="AV580" s="1">
        <v>5483.16</v>
      </c>
      <c r="AW580">
        <v>0.44030000000000002</v>
      </c>
      <c r="AX580" s="1">
        <v>4519.3100000000004</v>
      </c>
      <c r="AY580">
        <v>0.3629</v>
      </c>
      <c r="AZ580" s="1">
        <v>1891.65</v>
      </c>
      <c r="BA580">
        <v>0.15190000000000001</v>
      </c>
      <c r="BB580">
        <v>558.20000000000005</v>
      </c>
      <c r="BC580">
        <v>4.48E-2</v>
      </c>
      <c r="BD580" s="1">
        <v>12452.32</v>
      </c>
      <c r="BE580" s="1">
        <v>5953.68</v>
      </c>
      <c r="BF580">
        <v>1.9411</v>
      </c>
      <c r="BG580">
        <v>0.54169999999999996</v>
      </c>
      <c r="BH580">
        <v>0.2253</v>
      </c>
      <c r="BI580">
        <v>0.18529999999999999</v>
      </c>
      <c r="BJ580">
        <v>2.7799999999999998E-2</v>
      </c>
      <c r="BK580">
        <v>1.9900000000000001E-2</v>
      </c>
    </row>
    <row r="581" spans="1:63" x14ac:dyDescent="0.25">
      <c r="A581" t="s">
        <v>582</v>
      </c>
      <c r="B581">
        <v>48884</v>
      </c>
      <c r="C581">
        <v>81</v>
      </c>
      <c r="D581">
        <v>19.57</v>
      </c>
      <c r="E581" s="1">
        <v>1585.36</v>
      </c>
      <c r="F581" s="1">
        <v>1379.86</v>
      </c>
      <c r="G581">
        <v>1.66E-2</v>
      </c>
      <c r="H581">
        <v>2.2000000000000001E-3</v>
      </c>
      <c r="I581">
        <v>3.8899999999999997E-2</v>
      </c>
      <c r="J581">
        <v>1.4E-3</v>
      </c>
      <c r="K581">
        <v>1.21E-2</v>
      </c>
      <c r="L581">
        <v>0.90869999999999995</v>
      </c>
      <c r="M581">
        <v>2.01E-2</v>
      </c>
      <c r="N581">
        <v>0.4526</v>
      </c>
      <c r="O581">
        <v>5.7999999999999996E-3</v>
      </c>
      <c r="P581">
        <v>0.13439999999999999</v>
      </c>
      <c r="Q581" s="1">
        <v>54551.26</v>
      </c>
      <c r="R581">
        <v>0.1239</v>
      </c>
      <c r="S581">
        <v>0.28320000000000001</v>
      </c>
      <c r="T581">
        <v>0.59289999999999998</v>
      </c>
      <c r="U581">
        <v>10.220000000000001</v>
      </c>
      <c r="V581" s="1">
        <v>78500.08</v>
      </c>
      <c r="W581">
        <v>151.52000000000001</v>
      </c>
      <c r="X581" s="1">
        <v>221218.71</v>
      </c>
      <c r="Y581">
        <v>0.6855</v>
      </c>
      <c r="Z581">
        <v>0.25640000000000002</v>
      </c>
      <c r="AA581">
        <v>5.8099999999999999E-2</v>
      </c>
      <c r="AB581">
        <v>0.3145</v>
      </c>
      <c r="AC581">
        <v>221.22</v>
      </c>
      <c r="AD581" s="1">
        <v>6346.77</v>
      </c>
      <c r="AE581">
        <v>633.66</v>
      </c>
      <c r="AF581" s="1">
        <v>198917.4</v>
      </c>
      <c r="AG581">
        <v>488</v>
      </c>
      <c r="AH581" s="1">
        <v>33987</v>
      </c>
      <c r="AI581" s="1">
        <v>59714</v>
      </c>
      <c r="AJ581">
        <v>46.5</v>
      </c>
      <c r="AK581">
        <v>27.4</v>
      </c>
      <c r="AL581">
        <v>28.1</v>
      </c>
      <c r="AM581">
        <v>5</v>
      </c>
      <c r="AN581">
        <v>0</v>
      </c>
      <c r="AO581">
        <v>0.74050000000000005</v>
      </c>
      <c r="AP581" s="1">
        <v>1421.02</v>
      </c>
      <c r="AQ581" s="1">
        <v>2647.42</v>
      </c>
      <c r="AR581" s="1">
        <v>5427.54</v>
      </c>
      <c r="AS581">
        <v>230.54</v>
      </c>
      <c r="AT581">
        <v>250.38</v>
      </c>
      <c r="AU581" s="1">
        <v>9976.91</v>
      </c>
      <c r="AV581" s="1">
        <v>5296.81</v>
      </c>
      <c r="AW581">
        <v>0.39040000000000002</v>
      </c>
      <c r="AX581" s="1">
        <v>5925.49</v>
      </c>
      <c r="AY581">
        <v>0.43669999999999998</v>
      </c>
      <c r="AZ581" s="1">
        <v>1593.78</v>
      </c>
      <c r="BA581">
        <v>0.11749999999999999</v>
      </c>
      <c r="BB581">
        <v>753.14</v>
      </c>
      <c r="BC581">
        <v>5.5500000000000001E-2</v>
      </c>
      <c r="BD581" s="1">
        <v>13569.22</v>
      </c>
      <c r="BE581" s="1">
        <v>1761.78</v>
      </c>
      <c r="BF581">
        <v>0.34510000000000002</v>
      </c>
      <c r="BG581">
        <v>0.42409999999999998</v>
      </c>
      <c r="BH581">
        <v>0.18429999999999999</v>
      </c>
      <c r="BI581">
        <v>0.34899999999999998</v>
      </c>
      <c r="BJ581">
        <v>2.9000000000000001E-2</v>
      </c>
      <c r="BK581">
        <v>1.35E-2</v>
      </c>
    </row>
    <row r="582" spans="1:63" x14ac:dyDescent="0.25">
      <c r="A582" t="s">
        <v>583</v>
      </c>
      <c r="B582">
        <v>46060</v>
      </c>
      <c r="C582">
        <v>139</v>
      </c>
      <c r="D582">
        <v>22.72</v>
      </c>
      <c r="E582" s="1">
        <v>3157.55</v>
      </c>
      <c r="F582" s="1">
        <v>2889.07</v>
      </c>
      <c r="G582">
        <v>1.5E-3</v>
      </c>
      <c r="H582">
        <v>2.9999999999999997E-4</v>
      </c>
      <c r="I582">
        <v>2.3E-3</v>
      </c>
      <c r="J582">
        <v>0</v>
      </c>
      <c r="K582">
        <v>7.1000000000000004E-3</v>
      </c>
      <c r="L582">
        <v>0.96930000000000005</v>
      </c>
      <c r="M582">
        <v>1.95E-2</v>
      </c>
      <c r="N582">
        <v>0.54210000000000003</v>
      </c>
      <c r="O582">
        <v>6.9999999999999999E-4</v>
      </c>
      <c r="P582">
        <v>0.1384</v>
      </c>
      <c r="Q582" s="1">
        <v>61500.78</v>
      </c>
      <c r="R582">
        <v>0.23599999999999999</v>
      </c>
      <c r="S582">
        <v>0.1404</v>
      </c>
      <c r="T582">
        <v>0.62360000000000004</v>
      </c>
      <c r="U582">
        <v>23</v>
      </c>
      <c r="V582" s="1">
        <v>60070</v>
      </c>
      <c r="W582">
        <v>131.44</v>
      </c>
      <c r="X582" s="1">
        <v>91277.72</v>
      </c>
      <c r="Y582">
        <v>0.86350000000000005</v>
      </c>
      <c r="Z582">
        <v>9.4100000000000003E-2</v>
      </c>
      <c r="AA582">
        <v>4.24E-2</v>
      </c>
      <c r="AB582">
        <v>0.13650000000000001</v>
      </c>
      <c r="AC582">
        <v>91.28</v>
      </c>
      <c r="AD582" s="1">
        <v>2027.6</v>
      </c>
      <c r="AE582">
        <v>257.39999999999998</v>
      </c>
      <c r="AF582" s="1">
        <v>82646.179999999993</v>
      </c>
      <c r="AG582">
        <v>61</v>
      </c>
      <c r="AH582" s="1">
        <v>32928</v>
      </c>
      <c r="AI582" s="1">
        <v>46134</v>
      </c>
      <c r="AJ582">
        <v>25.4</v>
      </c>
      <c r="AK582">
        <v>22</v>
      </c>
      <c r="AL582">
        <v>22.74</v>
      </c>
      <c r="AM582">
        <v>4.7</v>
      </c>
      <c r="AN582">
        <v>0</v>
      </c>
      <c r="AO582">
        <v>0.72330000000000005</v>
      </c>
      <c r="AP582" s="1">
        <v>1330.05</v>
      </c>
      <c r="AQ582" s="1">
        <v>2314.6999999999998</v>
      </c>
      <c r="AR582" s="1">
        <v>5974.48</v>
      </c>
      <c r="AS582">
        <v>254.86</v>
      </c>
      <c r="AT582">
        <v>136.53</v>
      </c>
      <c r="AU582" s="1">
        <v>10010.64</v>
      </c>
      <c r="AV582" s="1">
        <v>9094.9</v>
      </c>
      <c r="AW582">
        <v>0.69010000000000005</v>
      </c>
      <c r="AX582" s="1">
        <v>1855.75</v>
      </c>
      <c r="AY582">
        <v>0.14080000000000001</v>
      </c>
      <c r="AZ582" s="1">
        <v>1214.1300000000001</v>
      </c>
      <c r="BA582">
        <v>9.2100000000000001E-2</v>
      </c>
      <c r="BB582" s="1">
        <v>1013.54</v>
      </c>
      <c r="BC582">
        <v>7.6899999999999996E-2</v>
      </c>
      <c r="BD582" s="1">
        <v>13178.32</v>
      </c>
      <c r="BE582" s="1">
        <v>7350.23</v>
      </c>
      <c r="BF582">
        <v>3.5421</v>
      </c>
      <c r="BG582">
        <v>0.49149999999999999</v>
      </c>
      <c r="BH582">
        <v>0.2165</v>
      </c>
      <c r="BI582">
        <v>0.2278</v>
      </c>
      <c r="BJ582">
        <v>4.5900000000000003E-2</v>
      </c>
      <c r="BK582">
        <v>1.83E-2</v>
      </c>
    </row>
    <row r="583" spans="1:63" x14ac:dyDescent="0.25">
      <c r="A583" t="s">
        <v>584</v>
      </c>
      <c r="B583">
        <v>49155</v>
      </c>
      <c r="C583">
        <v>118</v>
      </c>
      <c r="D583">
        <v>6.78</v>
      </c>
      <c r="E583">
        <v>800.14</v>
      </c>
      <c r="F583">
        <v>741.78</v>
      </c>
      <c r="G583">
        <v>1.2999999999999999E-3</v>
      </c>
      <c r="H583">
        <v>0</v>
      </c>
      <c r="I583">
        <v>8.9999999999999993E-3</v>
      </c>
      <c r="J583">
        <v>0</v>
      </c>
      <c r="K583">
        <v>3.7000000000000002E-3</v>
      </c>
      <c r="L583">
        <v>0.98370000000000002</v>
      </c>
      <c r="M583">
        <v>2.3E-3</v>
      </c>
      <c r="N583">
        <v>0.99360000000000004</v>
      </c>
      <c r="O583">
        <v>0</v>
      </c>
      <c r="P583">
        <v>0.16689999999999999</v>
      </c>
      <c r="Q583" s="1">
        <v>59833.54</v>
      </c>
      <c r="R583">
        <v>0.31109999999999999</v>
      </c>
      <c r="S583">
        <v>0.1333</v>
      </c>
      <c r="T583">
        <v>0.55559999999999998</v>
      </c>
      <c r="U583">
        <v>11</v>
      </c>
      <c r="V583" s="1">
        <v>75776</v>
      </c>
      <c r="W583">
        <v>66.77</v>
      </c>
      <c r="X583" s="1">
        <v>80648.210000000006</v>
      </c>
      <c r="Y583">
        <v>0.91690000000000005</v>
      </c>
      <c r="Z583">
        <v>2.46E-2</v>
      </c>
      <c r="AA583">
        <v>5.8500000000000003E-2</v>
      </c>
      <c r="AB583">
        <v>8.3099999999999993E-2</v>
      </c>
      <c r="AC583">
        <v>80.650000000000006</v>
      </c>
      <c r="AD583" s="1">
        <v>1855.97</v>
      </c>
      <c r="AE583">
        <v>219.65</v>
      </c>
      <c r="AF583" s="1">
        <v>59825.57</v>
      </c>
      <c r="AG583">
        <v>18</v>
      </c>
      <c r="AH583" s="1">
        <v>23785</v>
      </c>
      <c r="AI583" s="1">
        <v>40046</v>
      </c>
      <c r="AJ583">
        <v>29</v>
      </c>
      <c r="AK583">
        <v>22.6</v>
      </c>
      <c r="AL583">
        <v>24.17</v>
      </c>
      <c r="AM583">
        <v>3.6</v>
      </c>
      <c r="AN583">
        <v>0</v>
      </c>
      <c r="AO583">
        <v>1.4308000000000001</v>
      </c>
      <c r="AP583" s="1">
        <v>2465.06</v>
      </c>
      <c r="AQ583" s="1">
        <v>3397.14</v>
      </c>
      <c r="AR583" s="1">
        <v>7918.39</v>
      </c>
      <c r="AS583">
        <v>746.39</v>
      </c>
      <c r="AT583">
        <v>820.71</v>
      </c>
      <c r="AU583" s="1">
        <v>15347.8</v>
      </c>
      <c r="AV583" s="1">
        <v>14172.35</v>
      </c>
      <c r="AW583">
        <v>0.78520000000000001</v>
      </c>
      <c r="AX583" s="1">
        <v>1445.73</v>
      </c>
      <c r="AY583">
        <v>8.0100000000000005E-2</v>
      </c>
      <c r="AZ583">
        <v>911.47</v>
      </c>
      <c r="BA583">
        <v>5.0500000000000003E-2</v>
      </c>
      <c r="BB583" s="1">
        <v>1518.85</v>
      </c>
      <c r="BC583">
        <v>8.4199999999999997E-2</v>
      </c>
      <c r="BD583" s="1">
        <v>18048.39</v>
      </c>
      <c r="BE583" s="1">
        <v>12780.4</v>
      </c>
      <c r="BF583">
        <v>9.2628000000000004</v>
      </c>
      <c r="BG583">
        <v>0.5343</v>
      </c>
      <c r="BH583">
        <v>0.24279999999999999</v>
      </c>
      <c r="BI583">
        <v>0.1678</v>
      </c>
      <c r="BJ583">
        <v>3.1E-2</v>
      </c>
      <c r="BK583">
        <v>2.4E-2</v>
      </c>
    </row>
    <row r="584" spans="1:63" x14ac:dyDescent="0.25">
      <c r="A584" t="s">
        <v>585</v>
      </c>
      <c r="B584">
        <v>47746</v>
      </c>
      <c r="C584">
        <v>91</v>
      </c>
      <c r="D584">
        <v>11.69</v>
      </c>
      <c r="E584" s="1">
        <v>1063.57</v>
      </c>
      <c r="F584">
        <v>992.22</v>
      </c>
      <c r="G584">
        <v>1E-3</v>
      </c>
      <c r="H584">
        <v>0</v>
      </c>
      <c r="I584">
        <v>1.8E-3</v>
      </c>
      <c r="J584">
        <v>0</v>
      </c>
      <c r="K584">
        <v>1.29E-2</v>
      </c>
      <c r="L584">
        <v>0.97929999999999995</v>
      </c>
      <c r="M584">
        <v>5.0000000000000001E-3</v>
      </c>
      <c r="N584">
        <v>0.43859999999999999</v>
      </c>
      <c r="O584">
        <v>2E-3</v>
      </c>
      <c r="P584">
        <v>0.16689999999999999</v>
      </c>
      <c r="Q584" s="1">
        <v>61687.83</v>
      </c>
      <c r="R584">
        <v>0.19739999999999999</v>
      </c>
      <c r="S584">
        <v>0.1053</v>
      </c>
      <c r="T584">
        <v>0.69740000000000002</v>
      </c>
      <c r="U584">
        <v>8</v>
      </c>
      <c r="V584" s="1">
        <v>89273.98</v>
      </c>
      <c r="W584">
        <v>123.77</v>
      </c>
      <c r="X584" s="1">
        <v>136508.71</v>
      </c>
      <c r="Y584">
        <v>0.8921</v>
      </c>
      <c r="Z584">
        <v>7.0800000000000002E-2</v>
      </c>
      <c r="AA584">
        <v>3.7100000000000001E-2</v>
      </c>
      <c r="AB584">
        <v>0.1079</v>
      </c>
      <c r="AC584">
        <v>136.51</v>
      </c>
      <c r="AD584" s="1">
        <v>3178.39</v>
      </c>
      <c r="AE584">
        <v>382.24</v>
      </c>
      <c r="AF584" s="1">
        <v>134819.14000000001</v>
      </c>
      <c r="AG584">
        <v>239</v>
      </c>
      <c r="AH584" s="1">
        <v>34594</v>
      </c>
      <c r="AI584" s="1">
        <v>54541</v>
      </c>
      <c r="AJ584">
        <v>35.049999999999997</v>
      </c>
      <c r="AK584">
        <v>22.65</v>
      </c>
      <c r="AL584">
        <v>25.08</v>
      </c>
      <c r="AM584">
        <v>4.5</v>
      </c>
      <c r="AN584" s="1">
        <v>1951.38</v>
      </c>
      <c r="AO584">
        <v>1.4177</v>
      </c>
      <c r="AP584" s="1">
        <v>1855.18</v>
      </c>
      <c r="AQ584" s="1">
        <v>1437.85</v>
      </c>
      <c r="AR584" s="1">
        <v>7198.03</v>
      </c>
      <c r="AS584">
        <v>243.61</v>
      </c>
      <c r="AT584">
        <v>863.14</v>
      </c>
      <c r="AU584" s="1">
        <v>11597.84</v>
      </c>
      <c r="AV584" s="1">
        <v>7188.84</v>
      </c>
      <c r="AW584">
        <v>0.50160000000000005</v>
      </c>
      <c r="AX584" s="1">
        <v>4938.6499999999996</v>
      </c>
      <c r="AY584">
        <v>0.34460000000000002</v>
      </c>
      <c r="AZ584" s="1">
        <v>1499.42</v>
      </c>
      <c r="BA584">
        <v>0.1046</v>
      </c>
      <c r="BB584">
        <v>706.18</v>
      </c>
      <c r="BC584">
        <v>4.9299999999999997E-2</v>
      </c>
      <c r="BD584" s="1">
        <v>14333.1</v>
      </c>
      <c r="BE584" s="1">
        <v>5905.13</v>
      </c>
      <c r="BF584">
        <v>1.7587999999999999</v>
      </c>
      <c r="BG584">
        <v>0.47920000000000001</v>
      </c>
      <c r="BH584">
        <v>0.2238</v>
      </c>
      <c r="BI584">
        <v>0.222</v>
      </c>
      <c r="BJ584">
        <v>2.7400000000000001E-2</v>
      </c>
      <c r="BK584">
        <v>4.7500000000000001E-2</v>
      </c>
    </row>
    <row r="585" spans="1:63" x14ac:dyDescent="0.25">
      <c r="A585" t="s">
        <v>586</v>
      </c>
      <c r="B585">
        <v>48397</v>
      </c>
      <c r="C585">
        <v>49</v>
      </c>
      <c r="D585">
        <v>10.45</v>
      </c>
      <c r="E585">
        <v>512.02</v>
      </c>
      <c r="F585">
        <v>651.77</v>
      </c>
      <c r="G585">
        <v>0</v>
      </c>
      <c r="H585">
        <v>0</v>
      </c>
      <c r="I585">
        <v>1.5E-3</v>
      </c>
      <c r="J585">
        <v>0</v>
      </c>
      <c r="K585">
        <v>1.84E-2</v>
      </c>
      <c r="L585">
        <v>0.96619999999999995</v>
      </c>
      <c r="M585">
        <v>1.38E-2</v>
      </c>
      <c r="N585">
        <v>0.21970000000000001</v>
      </c>
      <c r="O585">
        <v>0</v>
      </c>
      <c r="P585">
        <v>0.12670000000000001</v>
      </c>
      <c r="Q585" s="1">
        <v>56110.38</v>
      </c>
      <c r="R585">
        <v>0.15690000000000001</v>
      </c>
      <c r="S585">
        <v>0.17649999999999999</v>
      </c>
      <c r="T585">
        <v>0.66669999999999996</v>
      </c>
      <c r="U585">
        <v>5.25</v>
      </c>
      <c r="V585" s="1">
        <v>88073.48</v>
      </c>
      <c r="W585">
        <v>94.45</v>
      </c>
      <c r="X585" s="1">
        <v>204893.52</v>
      </c>
      <c r="Y585">
        <v>0.874</v>
      </c>
      <c r="Z585">
        <v>6.0999999999999999E-2</v>
      </c>
      <c r="AA585">
        <v>6.5000000000000002E-2</v>
      </c>
      <c r="AB585">
        <v>0.126</v>
      </c>
      <c r="AC585">
        <v>204.89</v>
      </c>
      <c r="AD585" s="1">
        <v>6555.75</v>
      </c>
      <c r="AE585" s="1">
        <v>1077.75</v>
      </c>
      <c r="AF585" s="1">
        <v>146874.31</v>
      </c>
      <c r="AG585">
        <v>291</v>
      </c>
      <c r="AH585" s="1">
        <v>36339</v>
      </c>
      <c r="AI585" s="1">
        <v>58029</v>
      </c>
      <c r="AJ585">
        <v>44.4</v>
      </c>
      <c r="AK585">
        <v>31.12</v>
      </c>
      <c r="AL585">
        <v>31.35</v>
      </c>
      <c r="AM585">
        <v>4</v>
      </c>
      <c r="AN585">
        <v>0</v>
      </c>
      <c r="AO585">
        <v>1.0186999999999999</v>
      </c>
      <c r="AP585" s="1">
        <v>1615.38</v>
      </c>
      <c r="AQ585" s="1">
        <v>1991.29</v>
      </c>
      <c r="AR585" s="1">
        <v>6094.72</v>
      </c>
      <c r="AS585">
        <v>487.19</v>
      </c>
      <c r="AT585">
        <v>382.75</v>
      </c>
      <c r="AU585" s="1">
        <v>10571.25</v>
      </c>
      <c r="AV585" s="1">
        <v>4293.8</v>
      </c>
      <c r="AW585">
        <v>0.36020000000000002</v>
      </c>
      <c r="AX585" s="1">
        <v>4281.37</v>
      </c>
      <c r="AY585">
        <v>0.35909999999999997</v>
      </c>
      <c r="AZ585" s="1">
        <v>2836.07</v>
      </c>
      <c r="BA585">
        <v>0.2379</v>
      </c>
      <c r="BB585">
        <v>509.69</v>
      </c>
      <c r="BC585">
        <v>4.2799999999999998E-2</v>
      </c>
      <c r="BD585" s="1">
        <v>11920.93</v>
      </c>
      <c r="BE585" s="1">
        <v>5602.95</v>
      </c>
      <c r="BF585">
        <v>1.1875</v>
      </c>
      <c r="BG585">
        <v>0.57809999999999995</v>
      </c>
      <c r="BH585">
        <v>0.21099999999999999</v>
      </c>
      <c r="BI585">
        <v>0.1686</v>
      </c>
      <c r="BJ585">
        <v>2.81E-2</v>
      </c>
      <c r="BK585">
        <v>1.4200000000000001E-2</v>
      </c>
    </row>
    <row r="586" spans="1:63" x14ac:dyDescent="0.25">
      <c r="A586" t="s">
        <v>587</v>
      </c>
      <c r="B586">
        <v>45047</v>
      </c>
      <c r="C586">
        <v>37</v>
      </c>
      <c r="D586">
        <v>420.7</v>
      </c>
      <c r="E586" s="1">
        <v>15566.03</v>
      </c>
      <c r="F586" s="1">
        <v>14822.14</v>
      </c>
      <c r="G586">
        <v>4.7600000000000003E-2</v>
      </c>
      <c r="H586">
        <v>5.0000000000000001E-4</v>
      </c>
      <c r="I586">
        <v>0.25480000000000003</v>
      </c>
      <c r="J586">
        <v>8.9999999999999998E-4</v>
      </c>
      <c r="K586">
        <v>7.1800000000000003E-2</v>
      </c>
      <c r="L586">
        <v>0.54610000000000003</v>
      </c>
      <c r="M586">
        <v>7.8399999999999997E-2</v>
      </c>
      <c r="N586">
        <v>0.35699999999999998</v>
      </c>
      <c r="O586">
        <v>9.1700000000000004E-2</v>
      </c>
      <c r="P586">
        <v>0.1484</v>
      </c>
      <c r="Q586" s="1">
        <v>71409.64</v>
      </c>
      <c r="R586">
        <v>0.21679999999999999</v>
      </c>
      <c r="S586">
        <v>0.23910000000000001</v>
      </c>
      <c r="T586">
        <v>0.54410000000000003</v>
      </c>
      <c r="U586">
        <v>87.13</v>
      </c>
      <c r="V586" s="1">
        <v>90409.84</v>
      </c>
      <c r="W586">
        <v>177.59</v>
      </c>
      <c r="X586" s="1">
        <v>170162.4</v>
      </c>
      <c r="Y586">
        <v>0.80559999999999998</v>
      </c>
      <c r="Z586">
        <v>0.17469999999999999</v>
      </c>
      <c r="AA586">
        <v>1.9699999999999999E-2</v>
      </c>
      <c r="AB586">
        <v>0.19439999999999999</v>
      </c>
      <c r="AC586">
        <v>170.16</v>
      </c>
      <c r="AD586" s="1">
        <v>8155.64</v>
      </c>
      <c r="AE586" s="1">
        <v>1025</v>
      </c>
      <c r="AF586" s="1">
        <v>163110.32</v>
      </c>
      <c r="AG586">
        <v>383</v>
      </c>
      <c r="AH586" s="1">
        <v>43735</v>
      </c>
      <c r="AI586" s="1">
        <v>75513</v>
      </c>
      <c r="AJ586">
        <v>71.900000000000006</v>
      </c>
      <c r="AK586">
        <v>46.75</v>
      </c>
      <c r="AL586">
        <v>50.67</v>
      </c>
      <c r="AM586">
        <v>3.8</v>
      </c>
      <c r="AN586">
        <v>0</v>
      </c>
      <c r="AO586">
        <v>0.97840000000000005</v>
      </c>
      <c r="AP586" s="1">
        <v>1399.75</v>
      </c>
      <c r="AQ586" s="1">
        <v>1848.05</v>
      </c>
      <c r="AR586" s="1">
        <v>6860.39</v>
      </c>
      <c r="AS586" s="1">
        <v>1060.28</v>
      </c>
      <c r="AT586">
        <v>410.32</v>
      </c>
      <c r="AU586" s="1">
        <v>11578.79</v>
      </c>
      <c r="AV586" s="1">
        <v>4134.42</v>
      </c>
      <c r="AW586">
        <v>0.3105</v>
      </c>
      <c r="AX586" s="1">
        <v>7531.82</v>
      </c>
      <c r="AY586">
        <v>0.56569999999999998</v>
      </c>
      <c r="AZ586" s="1">
        <v>1006.93</v>
      </c>
      <c r="BA586">
        <v>7.5600000000000001E-2</v>
      </c>
      <c r="BB586">
        <v>640.23</v>
      </c>
      <c r="BC586">
        <v>4.8099999999999997E-2</v>
      </c>
      <c r="BD586" s="1">
        <v>13313.4</v>
      </c>
      <c r="BE586" s="1">
        <v>1970.65</v>
      </c>
      <c r="BF586">
        <v>0.34589999999999999</v>
      </c>
      <c r="BG586">
        <v>0.5796</v>
      </c>
      <c r="BH586">
        <v>0.2051</v>
      </c>
      <c r="BI586">
        <v>0.12239999999999999</v>
      </c>
      <c r="BJ586">
        <v>2.9100000000000001E-2</v>
      </c>
      <c r="BK586">
        <v>6.3799999999999996E-2</v>
      </c>
    </row>
    <row r="587" spans="1:63" x14ac:dyDescent="0.25">
      <c r="A587" t="s">
        <v>588</v>
      </c>
      <c r="B587">
        <v>49106</v>
      </c>
      <c r="C587">
        <v>200</v>
      </c>
      <c r="D587">
        <v>7.07</v>
      </c>
      <c r="E587" s="1">
        <v>1413.73</v>
      </c>
      <c r="F587" s="1">
        <v>1361.17</v>
      </c>
      <c r="G587">
        <v>3.7000000000000002E-3</v>
      </c>
      <c r="H587">
        <v>0</v>
      </c>
      <c r="I587">
        <v>1.7500000000000002E-2</v>
      </c>
      <c r="J587">
        <v>0</v>
      </c>
      <c r="K587">
        <v>1.5900000000000001E-2</v>
      </c>
      <c r="L587">
        <v>0.95230000000000004</v>
      </c>
      <c r="M587">
        <v>1.0699999999999999E-2</v>
      </c>
      <c r="N587">
        <v>0.38250000000000001</v>
      </c>
      <c r="O587">
        <v>0</v>
      </c>
      <c r="P587">
        <v>0.15840000000000001</v>
      </c>
      <c r="Q587" s="1">
        <v>57340.53</v>
      </c>
      <c r="R587">
        <v>0.31819999999999998</v>
      </c>
      <c r="S587">
        <v>0.19320000000000001</v>
      </c>
      <c r="T587">
        <v>0.48859999999999998</v>
      </c>
      <c r="U587">
        <v>8</v>
      </c>
      <c r="V587" s="1">
        <v>87321</v>
      </c>
      <c r="W587">
        <v>166.11</v>
      </c>
      <c r="X587" s="1">
        <v>258070.8</v>
      </c>
      <c r="Y587">
        <v>0.68400000000000005</v>
      </c>
      <c r="Z587">
        <v>2.46E-2</v>
      </c>
      <c r="AA587">
        <v>0.29139999999999999</v>
      </c>
      <c r="AB587">
        <v>0.316</v>
      </c>
      <c r="AC587">
        <v>258.07</v>
      </c>
      <c r="AD587" s="1">
        <v>6670.21</v>
      </c>
      <c r="AE587">
        <v>563.21</v>
      </c>
      <c r="AF587" s="1">
        <v>265593.33</v>
      </c>
      <c r="AG587">
        <v>572</v>
      </c>
      <c r="AH587" s="1">
        <v>37376</v>
      </c>
      <c r="AI587" s="1">
        <v>55946</v>
      </c>
      <c r="AJ587">
        <v>31.5</v>
      </c>
      <c r="AK587">
        <v>23.46</v>
      </c>
      <c r="AL587">
        <v>25.17</v>
      </c>
      <c r="AM587">
        <v>3</v>
      </c>
      <c r="AN587">
        <v>0</v>
      </c>
      <c r="AO587">
        <v>1.1262000000000001</v>
      </c>
      <c r="AP587" s="1">
        <v>1265.71</v>
      </c>
      <c r="AQ587" s="1">
        <v>1980.32</v>
      </c>
      <c r="AR587" s="1">
        <v>7213.94</v>
      </c>
      <c r="AS587">
        <v>244.37</v>
      </c>
      <c r="AT587" s="1">
        <v>1295.02</v>
      </c>
      <c r="AU587" s="1">
        <v>11999.39</v>
      </c>
      <c r="AV587" s="1">
        <v>6184.74</v>
      </c>
      <c r="AW587">
        <v>0.43380000000000002</v>
      </c>
      <c r="AX587" s="1">
        <v>5740.45</v>
      </c>
      <c r="AY587">
        <v>0.4027</v>
      </c>
      <c r="AZ587" s="1">
        <v>1586.99</v>
      </c>
      <c r="BA587">
        <v>0.1113</v>
      </c>
      <c r="BB587">
        <v>743.45</v>
      </c>
      <c r="BC587">
        <v>5.2200000000000003E-2</v>
      </c>
      <c r="BD587" s="1">
        <v>14255.63</v>
      </c>
      <c r="BE587" s="1">
        <v>5357.48</v>
      </c>
      <c r="BF587">
        <v>1.6031</v>
      </c>
      <c r="BG587">
        <v>0.54190000000000005</v>
      </c>
      <c r="BH587">
        <v>0.2341</v>
      </c>
      <c r="BI587">
        <v>0.15329999999999999</v>
      </c>
      <c r="BJ587">
        <v>3.1099999999999999E-2</v>
      </c>
      <c r="BK587">
        <v>3.9600000000000003E-2</v>
      </c>
    </row>
    <row r="588" spans="1:63" x14ac:dyDescent="0.25">
      <c r="A588" t="s">
        <v>589</v>
      </c>
      <c r="B588">
        <v>45062</v>
      </c>
      <c r="C588">
        <v>16</v>
      </c>
      <c r="D588">
        <v>215.09</v>
      </c>
      <c r="E588" s="1">
        <v>3441.43</v>
      </c>
      <c r="F588" s="1">
        <v>3428.56</v>
      </c>
      <c r="G588">
        <v>5.8700000000000002E-2</v>
      </c>
      <c r="H588">
        <v>4.4000000000000003E-3</v>
      </c>
      <c r="I588">
        <v>2.24E-2</v>
      </c>
      <c r="J588">
        <v>8.9999999999999998E-4</v>
      </c>
      <c r="K588">
        <v>5.28E-2</v>
      </c>
      <c r="L588">
        <v>0.81169999999999998</v>
      </c>
      <c r="M588">
        <v>4.9200000000000001E-2</v>
      </c>
      <c r="N588">
        <v>0.17380000000000001</v>
      </c>
      <c r="O588">
        <v>3.3700000000000001E-2</v>
      </c>
      <c r="P588">
        <v>0.13569999999999999</v>
      </c>
      <c r="Q588" s="1">
        <v>79680.59</v>
      </c>
      <c r="R588">
        <v>7.9100000000000004E-2</v>
      </c>
      <c r="S588">
        <v>0.13439999999999999</v>
      </c>
      <c r="T588">
        <v>0.78659999999999997</v>
      </c>
      <c r="U588">
        <v>23</v>
      </c>
      <c r="V588" s="1">
        <v>100578.22</v>
      </c>
      <c r="W588">
        <v>149.63</v>
      </c>
      <c r="X588" s="1">
        <v>458769.52</v>
      </c>
      <c r="Y588">
        <v>0.71889999999999998</v>
      </c>
      <c r="Z588">
        <v>0.26150000000000001</v>
      </c>
      <c r="AA588">
        <v>1.95E-2</v>
      </c>
      <c r="AB588">
        <v>0.28110000000000002</v>
      </c>
      <c r="AC588">
        <v>458.77</v>
      </c>
      <c r="AD588" s="1">
        <v>13861.28</v>
      </c>
      <c r="AE588" s="1">
        <v>1443.2</v>
      </c>
      <c r="AF588" s="1">
        <v>423533.7</v>
      </c>
      <c r="AG588">
        <v>602</v>
      </c>
      <c r="AH588" s="1">
        <v>48954</v>
      </c>
      <c r="AI588" s="1">
        <v>114086</v>
      </c>
      <c r="AJ588">
        <v>64.400000000000006</v>
      </c>
      <c r="AK588">
        <v>28.27</v>
      </c>
      <c r="AL588">
        <v>32.99</v>
      </c>
      <c r="AM588">
        <v>5.8</v>
      </c>
      <c r="AN588">
        <v>0</v>
      </c>
      <c r="AO588">
        <v>0.4909</v>
      </c>
      <c r="AP588" s="1">
        <v>1880.18</v>
      </c>
      <c r="AQ588" s="1">
        <v>2912.13</v>
      </c>
      <c r="AR588" s="1">
        <v>8545.19</v>
      </c>
      <c r="AS588" s="1">
        <v>1027.82</v>
      </c>
      <c r="AT588">
        <v>386.85</v>
      </c>
      <c r="AU588" s="1">
        <v>14752.15</v>
      </c>
      <c r="AV588" s="1">
        <v>2314.7600000000002</v>
      </c>
      <c r="AW588">
        <v>0.14829999999999999</v>
      </c>
      <c r="AX588" s="1">
        <v>11859.51</v>
      </c>
      <c r="AY588">
        <v>0.75980000000000003</v>
      </c>
      <c r="AZ588">
        <v>929.69</v>
      </c>
      <c r="BA588">
        <v>5.96E-2</v>
      </c>
      <c r="BB588">
        <v>505.01</v>
      </c>
      <c r="BC588">
        <v>3.2399999999999998E-2</v>
      </c>
      <c r="BD588" s="1">
        <v>15608.98</v>
      </c>
      <c r="BE588">
        <v>548.17999999999995</v>
      </c>
      <c r="BF588">
        <v>3.2899999999999999E-2</v>
      </c>
      <c r="BG588">
        <v>0.59899999999999998</v>
      </c>
      <c r="BH588">
        <v>0.23380000000000001</v>
      </c>
      <c r="BI588">
        <v>0.12479999999999999</v>
      </c>
      <c r="BJ588">
        <v>2.69E-2</v>
      </c>
      <c r="BK588">
        <v>1.54E-2</v>
      </c>
    </row>
    <row r="589" spans="1:63" x14ac:dyDescent="0.25">
      <c r="A589" t="s">
        <v>590</v>
      </c>
      <c r="B589">
        <v>49668</v>
      </c>
      <c r="C589">
        <v>16</v>
      </c>
      <c r="D589">
        <v>85.89</v>
      </c>
      <c r="E589" s="1">
        <v>1374.16</v>
      </c>
      <c r="F589" s="1">
        <v>1576.69</v>
      </c>
      <c r="G589">
        <v>1.14E-2</v>
      </c>
      <c r="H589">
        <v>5.9999999999999995E-4</v>
      </c>
      <c r="I589">
        <v>3.3E-3</v>
      </c>
      <c r="J589">
        <v>0</v>
      </c>
      <c r="K589">
        <v>2.2100000000000002E-2</v>
      </c>
      <c r="L589">
        <v>0.9304</v>
      </c>
      <c r="M589">
        <v>3.2199999999999999E-2</v>
      </c>
      <c r="N589">
        <v>0.34460000000000002</v>
      </c>
      <c r="O589">
        <v>1.1000000000000001E-3</v>
      </c>
      <c r="P589">
        <v>0.10050000000000001</v>
      </c>
      <c r="Q589" s="1">
        <v>55782.86</v>
      </c>
      <c r="R589">
        <v>0.17710000000000001</v>
      </c>
      <c r="S589">
        <v>0.14580000000000001</v>
      </c>
      <c r="T589">
        <v>0.67710000000000004</v>
      </c>
      <c r="U589">
        <v>8.1999999999999993</v>
      </c>
      <c r="V589" s="1">
        <v>91707.8</v>
      </c>
      <c r="W589">
        <v>163.97</v>
      </c>
      <c r="X589" s="1">
        <v>130622.85</v>
      </c>
      <c r="Y589">
        <v>0.61309999999999998</v>
      </c>
      <c r="Z589">
        <v>0.22320000000000001</v>
      </c>
      <c r="AA589">
        <v>0.16370000000000001</v>
      </c>
      <c r="AB589">
        <v>0.38690000000000002</v>
      </c>
      <c r="AC589">
        <v>130.62</v>
      </c>
      <c r="AD589" s="1">
        <v>3096.42</v>
      </c>
      <c r="AE589">
        <v>361.63</v>
      </c>
      <c r="AF589" s="1">
        <v>101461.93</v>
      </c>
      <c r="AG589">
        <v>100</v>
      </c>
      <c r="AH589" s="1">
        <v>34172</v>
      </c>
      <c r="AI589" s="1">
        <v>56852</v>
      </c>
      <c r="AJ589">
        <v>31.78</v>
      </c>
      <c r="AK589">
        <v>22.02</v>
      </c>
      <c r="AL589">
        <v>22.42</v>
      </c>
      <c r="AM589">
        <v>4.5</v>
      </c>
      <c r="AN589">
        <v>0</v>
      </c>
      <c r="AO589">
        <v>0.50449999999999995</v>
      </c>
      <c r="AP589" s="1">
        <v>1053.6099999999999</v>
      </c>
      <c r="AQ589" s="1">
        <v>1469.02</v>
      </c>
      <c r="AR589" s="1">
        <v>5631.07</v>
      </c>
      <c r="AS589">
        <v>311.76</v>
      </c>
      <c r="AT589">
        <v>161.49</v>
      </c>
      <c r="AU589" s="1">
        <v>8626.9699999999993</v>
      </c>
      <c r="AV589" s="1">
        <v>5136.2299999999996</v>
      </c>
      <c r="AW589">
        <v>0.49690000000000001</v>
      </c>
      <c r="AX589" s="1">
        <v>2180.3000000000002</v>
      </c>
      <c r="AY589">
        <v>0.2109</v>
      </c>
      <c r="AZ589" s="1">
        <v>2255.84</v>
      </c>
      <c r="BA589">
        <v>0.21820000000000001</v>
      </c>
      <c r="BB589">
        <v>764.59</v>
      </c>
      <c r="BC589">
        <v>7.3999999999999996E-2</v>
      </c>
      <c r="BD589" s="1">
        <v>10336.969999999999</v>
      </c>
      <c r="BE589" s="1">
        <v>5741.86</v>
      </c>
      <c r="BF589">
        <v>1.7963</v>
      </c>
      <c r="BG589">
        <v>0.54449999999999998</v>
      </c>
      <c r="BH589">
        <v>0.2041</v>
      </c>
      <c r="BI589">
        <v>0.20569999999999999</v>
      </c>
      <c r="BJ589">
        <v>3.4200000000000001E-2</v>
      </c>
      <c r="BK589">
        <v>1.15E-2</v>
      </c>
    </row>
    <row r="590" spans="1:63" x14ac:dyDescent="0.25">
      <c r="A590" t="s">
        <v>591</v>
      </c>
      <c r="B590">
        <v>45070</v>
      </c>
      <c r="C590">
        <v>5</v>
      </c>
      <c r="D590">
        <v>770.76</v>
      </c>
      <c r="E590" s="1">
        <v>3853.82</v>
      </c>
      <c r="F590" s="1">
        <v>3477.08</v>
      </c>
      <c r="G590">
        <v>8.0999999999999996E-3</v>
      </c>
      <c r="H590">
        <v>1E-3</v>
      </c>
      <c r="I590">
        <v>0.42870000000000003</v>
      </c>
      <c r="J590">
        <v>2.2000000000000001E-3</v>
      </c>
      <c r="K590">
        <v>0.23130000000000001</v>
      </c>
      <c r="L590">
        <v>0.24440000000000001</v>
      </c>
      <c r="M590">
        <v>8.43E-2</v>
      </c>
      <c r="N590">
        <v>0.95620000000000005</v>
      </c>
      <c r="O590">
        <v>0.154</v>
      </c>
      <c r="P590">
        <v>0.15110000000000001</v>
      </c>
      <c r="Q590" s="1">
        <v>58337.36</v>
      </c>
      <c r="R590">
        <v>0.55710000000000004</v>
      </c>
      <c r="S590">
        <v>0.1429</v>
      </c>
      <c r="T590">
        <v>0.3</v>
      </c>
      <c r="U590">
        <v>26</v>
      </c>
      <c r="V590" s="1">
        <v>93550.38</v>
      </c>
      <c r="W590">
        <v>145.34</v>
      </c>
      <c r="X590" s="1">
        <v>64204.22</v>
      </c>
      <c r="Y590">
        <v>0.55369999999999997</v>
      </c>
      <c r="Z590">
        <v>0.39279999999999998</v>
      </c>
      <c r="AA590">
        <v>5.3499999999999999E-2</v>
      </c>
      <c r="AB590">
        <v>0.44629999999999997</v>
      </c>
      <c r="AC590">
        <v>64.2</v>
      </c>
      <c r="AD590" s="1">
        <v>2790.42</v>
      </c>
      <c r="AE590">
        <v>266.77</v>
      </c>
      <c r="AF590" s="1">
        <v>51705.53</v>
      </c>
      <c r="AG590">
        <v>11</v>
      </c>
      <c r="AH590" s="1">
        <v>26079</v>
      </c>
      <c r="AI590" s="1">
        <v>34884</v>
      </c>
      <c r="AJ590">
        <v>65.849999999999994</v>
      </c>
      <c r="AK590">
        <v>37.71</v>
      </c>
      <c r="AL590">
        <v>48.52</v>
      </c>
      <c r="AM590">
        <v>6.15</v>
      </c>
      <c r="AN590">
        <v>0</v>
      </c>
      <c r="AO590">
        <v>0.94750000000000001</v>
      </c>
      <c r="AP590" s="1">
        <v>1473.36</v>
      </c>
      <c r="AQ590" s="1">
        <v>2089.85</v>
      </c>
      <c r="AR590" s="1">
        <v>6828.94</v>
      </c>
      <c r="AS590">
        <v>632.30999999999995</v>
      </c>
      <c r="AT590">
        <v>422.87</v>
      </c>
      <c r="AU590" s="1">
        <v>11447.33</v>
      </c>
      <c r="AV590" s="1">
        <v>8714.77</v>
      </c>
      <c r="AW590">
        <v>0.63470000000000004</v>
      </c>
      <c r="AX590" s="1">
        <v>2668.78</v>
      </c>
      <c r="AY590">
        <v>0.19439999999999999</v>
      </c>
      <c r="AZ590">
        <v>951.85</v>
      </c>
      <c r="BA590">
        <v>6.93E-2</v>
      </c>
      <c r="BB590" s="1">
        <v>1394.95</v>
      </c>
      <c r="BC590">
        <v>0.1016</v>
      </c>
      <c r="BD590" s="1">
        <v>13730.36</v>
      </c>
      <c r="BE590" s="1">
        <v>6382.26</v>
      </c>
      <c r="BF590">
        <v>5.0251999999999999</v>
      </c>
      <c r="BG590">
        <v>0.51549999999999996</v>
      </c>
      <c r="BH590">
        <v>0.21190000000000001</v>
      </c>
      <c r="BI590">
        <v>0.2296</v>
      </c>
      <c r="BJ590">
        <v>3.5700000000000003E-2</v>
      </c>
      <c r="BK590">
        <v>7.1999999999999998E-3</v>
      </c>
    </row>
    <row r="591" spans="1:63" x14ac:dyDescent="0.25">
      <c r="A591" t="s">
        <v>592</v>
      </c>
      <c r="B591">
        <v>45088</v>
      </c>
      <c r="C591">
        <v>5</v>
      </c>
      <c r="D591">
        <v>269.70999999999998</v>
      </c>
      <c r="E591" s="1">
        <v>1348.56</v>
      </c>
      <c r="F591" s="1">
        <v>1265.98</v>
      </c>
      <c r="G591">
        <v>4.7000000000000002E-3</v>
      </c>
      <c r="H591">
        <v>0</v>
      </c>
      <c r="I591">
        <v>0.10299999999999999</v>
      </c>
      <c r="J591">
        <v>5.0000000000000001E-4</v>
      </c>
      <c r="K591">
        <v>3.2599999999999997E-2</v>
      </c>
      <c r="L591">
        <v>0.78049999999999997</v>
      </c>
      <c r="M591">
        <v>7.8799999999999995E-2</v>
      </c>
      <c r="N591">
        <v>0.41389999999999999</v>
      </c>
      <c r="O591">
        <v>6.3E-3</v>
      </c>
      <c r="P591">
        <v>0.15</v>
      </c>
      <c r="Q591" s="1">
        <v>65767.929999999993</v>
      </c>
      <c r="R591">
        <v>0.14729999999999999</v>
      </c>
      <c r="S591">
        <v>0.1938</v>
      </c>
      <c r="T591">
        <v>0.65890000000000004</v>
      </c>
      <c r="U591">
        <v>11</v>
      </c>
      <c r="V591" s="1">
        <v>88888.33</v>
      </c>
      <c r="W591">
        <v>122.6</v>
      </c>
      <c r="X591" s="1">
        <v>207051.37</v>
      </c>
      <c r="Y591">
        <v>0.73019999999999996</v>
      </c>
      <c r="Z591">
        <v>0.2253</v>
      </c>
      <c r="AA591">
        <v>4.4400000000000002E-2</v>
      </c>
      <c r="AB591">
        <v>0.26979999999999998</v>
      </c>
      <c r="AC591">
        <v>207.05</v>
      </c>
      <c r="AD591" s="1">
        <v>11847.03</v>
      </c>
      <c r="AE591" s="1">
        <v>1221.24</v>
      </c>
      <c r="AF591" s="1">
        <v>201622.29</v>
      </c>
      <c r="AG591">
        <v>490</v>
      </c>
      <c r="AH591" s="1">
        <v>35128</v>
      </c>
      <c r="AI591" s="1">
        <v>48751</v>
      </c>
      <c r="AJ591">
        <v>83.11</v>
      </c>
      <c r="AK591">
        <v>52.24</v>
      </c>
      <c r="AL591">
        <v>68.239999999999995</v>
      </c>
      <c r="AM591">
        <v>5.2</v>
      </c>
      <c r="AN591">
        <v>0</v>
      </c>
      <c r="AO591">
        <v>1.4737</v>
      </c>
      <c r="AP591" s="1">
        <v>2327.2600000000002</v>
      </c>
      <c r="AQ591" s="1">
        <v>2610.33</v>
      </c>
      <c r="AR591" s="1">
        <v>8629.4</v>
      </c>
      <c r="AS591" s="1">
        <v>1139.94</v>
      </c>
      <c r="AT591">
        <v>895.15</v>
      </c>
      <c r="AU591" s="1">
        <v>15602.05</v>
      </c>
      <c r="AV591" s="1">
        <v>4323.33</v>
      </c>
      <c r="AW591">
        <v>0.249</v>
      </c>
      <c r="AX591" s="1">
        <v>11342.87</v>
      </c>
      <c r="AY591">
        <v>0.65329999999999999</v>
      </c>
      <c r="AZ591">
        <v>761.21</v>
      </c>
      <c r="BA591">
        <v>4.3799999999999999E-2</v>
      </c>
      <c r="BB591">
        <v>934.75</v>
      </c>
      <c r="BC591">
        <v>5.3800000000000001E-2</v>
      </c>
      <c r="BD591" s="1">
        <v>17362.150000000001</v>
      </c>
      <c r="BE591" s="1">
        <v>1259.29</v>
      </c>
      <c r="BF591">
        <v>0.27189999999999998</v>
      </c>
      <c r="BG591">
        <v>0.49030000000000001</v>
      </c>
      <c r="BH591">
        <v>0.22489999999999999</v>
      </c>
      <c r="BI591">
        <v>0.24490000000000001</v>
      </c>
      <c r="BJ591">
        <v>2.6800000000000001E-2</v>
      </c>
      <c r="BK591">
        <v>1.32E-2</v>
      </c>
    </row>
    <row r="592" spans="1:63" x14ac:dyDescent="0.25">
      <c r="A592" t="s">
        <v>593</v>
      </c>
      <c r="B592">
        <v>45096</v>
      </c>
      <c r="C592">
        <v>85</v>
      </c>
      <c r="D592">
        <v>20.14</v>
      </c>
      <c r="E592" s="1">
        <v>1711.61</v>
      </c>
      <c r="F592" s="1">
        <v>1448.46</v>
      </c>
      <c r="G592">
        <v>2.0999999999999999E-3</v>
      </c>
      <c r="H592">
        <v>0</v>
      </c>
      <c r="I592">
        <v>6.7000000000000002E-3</v>
      </c>
      <c r="J592">
        <v>2.8E-3</v>
      </c>
      <c r="K592">
        <v>0.28439999999999999</v>
      </c>
      <c r="L592">
        <v>0.67769999999999997</v>
      </c>
      <c r="M592">
        <v>2.63E-2</v>
      </c>
      <c r="N592">
        <v>0.56740000000000002</v>
      </c>
      <c r="O592">
        <v>0.12670000000000001</v>
      </c>
      <c r="P592">
        <v>0.1469</v>
      </c>
      <c r="Q592" s="1">
        <v>60889.02</v>
      </c>
      <c r="R592">
        <v>0.14169999999999999</v>
      </c>
      <c r="S592">
        <v>0.13389999999999999</v>
      </c>
      <c r="T592">
        <v>0.72440000000000004</v>
      </c>
      <c r="U592">
        <v>12</v>
      </c>
      <c r="V592" s="1">
        <v>80562.33</v>
      </c>
      <c r="W592">
        <v>137.18</v>
      </c>
      <c r="X592" s="1">
        <v>127785.63</v>
      </c>
      <c r="Y592">
        <v>0.76919999999999999</v>
      </c>
      <c r="Z592">
        <v>0.16739999999999999</v>
      </c>
      <c r="AA592">
        <v>6.3399999999999998E-2</v>
      </c>
      <c r="AB592">
        <v>0.23080000000000001</v>
      </c>
      <c r="AC592">
        <v>127.79</v>
      </c>
      <c r="AD592" s="1">
        <v>3948.93</v>
      </c>
      <c r="AE592">
        <v>439.13</v>
      </c>
      <c r="AF592" s="1">
        <v>118469.35</v>
      </c>
      <c r="AG592">
        <v>156</v>
      </c>
      <c r="AH592" s="1">
        <v>30386</v>
      </c>
      <c r="AI592" s="1">
        <v>45885</v>
      </c>
      <c r="AJ592">
        <v>50.1</v>
      </c>
      <c r="AK592">
        <v>28.25</v>
      </c>
      <c r="AL592">
        <v>35.82</v>
      </c>
      <c r="AM592">
        <v>4.5999999999999996</v>
      </c>
      <c r="AN592">
        <v>0</v>
      </c>
      <c r="AO592">
        <v>1.0253000000000001</v>
      </c>
      <c r="AP592" s="1">
        <v>2051.9</v>
      </c>
      <c r="AQ592" s="1">
        <v>2073.52</v>
      </c>
      <c r="AR592" s="1">
        <v>7213.22</v>
      </c>
      <c r="AS592">
        <v>455.49</v>
      </c>
      <c r="AT592">
        <v>467.33</v>
      </c>
      <c r="AU592" s="1">
        <v>12261.43</v>
      </c>
      <c r="AV592" s="1">
        <v>7678.8</v>
      </c>
      <c r="AW592">
        <v>0.57299999999999995</v>
      </c>
      <c r="AX592" s="1">
        <v>3913.86</v>
      </c>
      <c r="AY592">
        <v>0.29199999999999998</v>
      </c>
      <c r="AZ592">
        <v>672.58</v>
      </c>
      <c r="BA592">
        <v>5.0200000000000002E-2</v>
      </c>
      <c r="BB592" s="1">
        <v>1136.19</v>
      </c>
      <c r="BC592">
        <v>8.48E-2</v>
      </c>
      <c r="BD592" s="1">
        <v>13401.42</v>
      </c>
      <c r="BE592" s="1">
        <v>4699.63</v>
      </c>
      <c r="BF592">
        <v>1.9343999999999999</v>
      </c>
      <c r="BG592">
        <v>0.51480000000000004</v>
      </c>
      <c r="BH592">
        <v>0.22850000000000001</v>
      </c>
      <c r="BI592">
        <v>0.21820000000000001</v>
      </c>
      <c r="BJ592">
        <v>2.3900000000000001E-2</v>
      </c>
      <c r="BK592">
        <v>1.47E-2</v>
      </c>
    </row>
    <row r="593" spans="1:63" x14ac:dyDescent="0.25">
      <c r="A593" t="s">
        <v>594</v>
      </c>
      <c r="B593">
        <v>46367</v>
      </c>
      <c r="C593">
        <v>42</v>
      </c>
      <c r="D593">
        <v>23</v>
      </c>
      <c r="E593">
        <v>966.01</v>
      </c>
      <c r="F593">
        <v>996.53</v>
      </c>
      <c r="G593">
        <v>4.0000000000000001E-3</v>
      </c>
      <c r="H593">
        <v>0</v>
      </c>
      <c r="I593">
        <v>1.0999999999999999E-2</v>
      </c>
      <c r="J593">
        <v>0</v>
      </c>
      <c r="K593">
        <v>1.7500000000000002E-2</v>
      </c>
      <c r="L593">
        <v>0.93920000000000003</v>
      </c>
      <c r="M593">
        <v>2.8199999999999999E-2</v>
      </c>
      <c r="N593">
        <v>0.39779999999999999</v>
      </c>
      <c r="O593">
        <v>0</v>
      </c>
      <c r="P593">
        <v>0.1338</v>
      </c>
      <c r="Q593" s="1">
        <v>63524.4</v>
      </c>
      <c r="R593">
        <v>0.12</v>
      </c>
      <c r="S593">
        <v>0.16</v>
      </c>
      <c r="T593">
        <v>0.72</v>
      </c>
      <c r="U593">
        <v>8.33</v>
      </c>
      <c r="V593" s="1">
        <v>86844.42</v>
      </c>
      <c r="W593">
        <v>110.4</v>
      </c>
      <c r="X593" s="1">
        <v>142577.39000000001</v>
      </c>
      <c r="Y593">
        <v>0.83689999999999998</v>
      </c>
      <c r="Z593">
        <v>0.11169999999999999</v>
      </c>
      <c r="AA593">
        <v>5.1299999999999998E-2</v>
      </c>
      <c r="AB593">
        <v>0.16309999999999999</v>
      </c>
      <c r="AC593">
        <v>142.58000000000001</v>
      </c>
      <c r="AD593" s="1">
        <v>4628.49</v>
      </c>
      <c r="AE593">
        <v>500.99</v>
      </c>
      <c r="AF593" s="1">
        <v>128971.32</v>
      </c>
      <c r="AG593">
        <v>205</v>
      </c>
      <c r="AH593" s="1">
        <v>35264</v>
      </c>
      <c r="AI593" s="1">
        <v>53589</v>
      </c>
      <c r="AJ593">
        <v>50.6</v>
      </c>
      <c r="AK593">
        <v>30.26</v>
      </c>
      <c r="AL593">
        <v>40.619999999999997</v>
      </c>
      <c r="AM593">
        <v>3.9</v>
      </c>
      <c r="AN593">
        <v>0</v>
      </c>
      <c r="AO593">
        <v>1.0273000000000001</v>
      </c>
      <c r="AP593" s="1">
        <v>1438.22</v>
      </c>
      <c r="AQ593" s="1">
        <v>1461.37</v>
      </c>
      <c r="AR593" s="1">
        <v>6067.04</v>
      </c>
      <c r="AS593">
        <v>190.83</v>
      </c>
      <c r="AT593">
        <v>154.91</v>
      </c>
      <c r="AU593" s="1">
        <v>9312.36</v>
      </c>
      <c r="AV593" s="1">
        <v>5928.25</v>
      </c>
      <c r="AW593">
        <v>0.502</v>
      </c>
      <c r="AX593" s="1">
        <v>3563.54</v>
      </c>
      <c r="AY593">
        <v>0.30180000000000001</v>
      </c>
      <c r="AZ593" s="1">
        <v>1704.94</v>
      </c>
      <c r="BA593">
        <v>0.1444</v>
      </c>
      <c r="BB593">
        <v>612.59</v>
      </c>
      <c r="BC593">
        <v>5.1900000000000002E-2</v>
      </c>
      <c r="BD593" s="1">
        <v>11809.32</v>
      </c>
      <c r="BE593" s="1">
        <v>6257.22</v>
      </c>
      <c r="BF593">
        <v>1.8193999999999999</v>
      </c>
      <c r="BG593">
        <v>0.51990000000000003</v>
      </c>
      <c r="BH593">
        <v>0.1845</v>
      </c>
      <c r="BI593">
        <v>0.2475</v>
      </c>
      <c r="BJ593">
        <v>3.7499999999999999E-2</v>
      </c>
      <c r="BK593">
        <v>1.06E-2</v>
      </c>
    </row>
    <row r="594" spans="1:63" x14ac:dyDescent="0.25">
      <c r="A594" t="s">
        <v>595</v>
      </c>
      <c r="B594">
        <v>45104</v>
      </c>
      <c r="C594">
        <v>31</v>
      </c>
      <c r="D594">
        <v>249.28</v>
      </c>
      <c r="E594" s="1">
        <v>7727.69</v>
      </c>
      <c r="F594" s="1">
        <v>7661.79</v>
      </c>
      <c r="G594">
        <v>2.0199999999999999E-2</v>
      </c>
      <c r="H594">
        <v>2.9999999999999997E-4</v>
      </c>
      <c r="I594">
        <v>0.1105</v>
      </c>
      <c r="J594">
        <v>1.8E-3</v>
      </c>
      <c r="K594">
        <v>2.46E-2</v>
      </c>
      <c r="L594">
        <v>0.7752</v>
      </c>
      <c r="M594">
        <v>6.7500000000000004E-2</v>
      </c>
      <c r="N594">
        <v>0.35420000000000001</v>
      </c>
      <c r="O594">
        <v>1.35E-2</v>
      </c>
      <c r="P594">
        <v>0.15840000000000001</v>
      </c>
      <c r="Q594" s="1">
        <v>71665</v>
      </c>
      <c r="R594">
        <v>0.159</v>
      </c>
      <c r="S594">
        <v>0.14710000000000001</v>
      </c>
      <c r="T594">
        <v>0.69379999999999997</v>
      </c>
      <c r="U594">
        <v>42.5</v>
      </c>
      <c r="V594" s="1">
        <v>100625.06</v>
      </c>
      <c r="W594">
        <v>181.78</v>
      </c>
      <c r="X594" s="1">
        <v>219502.42</v>
      </c>
      <c r="Y594">
        <v>0.69679999999999997</v>
      </c>
      <c r="Z594">
        <v>0.23069999999999999</v>
      </c>
      <c r="AA594">
        <v>7.2499999999999995E-2</v>
      </c>
      <c r="AB594">
        <v>0.30320000000000003</v>
      </c>
      <c r="AC594">
        <v>219.5</v>
      </c>
      <c r="AD594" s="1">
        <v>9631.2199999999993</v>
      </c>
      <c r="AE594" s="1">
        <v>1068.81</v>
      </c>
      <c r="AF594" s="1">
        <v>196401.47</v>
      </c>
      <c r="AG594">
        <v>480</v>
      </c>
      <c r="AH594" s="1">
        <v>36744</v>
      </c>
      <c r="AI594" s="1">
        <v>55655</v>
      </c>
      <c r="AJ594">
        <v>57.46</v>
      </c>
      <c r="AK594">
        <v>42.48</v>
      </c>
      <c r="AL594">
        <v>43.82</v>
      </c>
      <c r="AM594">
        <v>4.8</v>
      </c>
      <c r="AN594">
        <v>0</v>
      </c>
      <c r="AO594">
        <v>1.0627</v>
      </c>
      <c r="AP594" s="1">
        <v>1826.5</v>
      </c>
      <c r="AQ594" s="1">
        <v>2327.64</v>
      </c>
      <c r="AR594" s="1">
        <v>7029.53</v>
      </c>
      <c r="AS594">
        <v>936.74</v>
      </c>
      <c r="AT594">
        <v>336.33</v>
      </c>
      <c r="AU594" s="1">
        <v>12456.75</v>
      </c>
      <c r="AV594" s="1">
        <v>3613.99</v>
      </c>
      <c r="AW594">
        <v>0.27260000000000001</v>
      </c>
      <c r="AX594" s="1">
        <v>8424.6</v>
      </c>
      <c r="AY594">
        <v>0.63560000000000005</v>
      </c>
      <c r="AZ594">
        <v>650.69000000000005</v>
      </c>
      <c r="BA594">
        <v>4.9099999999999998E-2</v>
      </c>
      <c r="BB594">
        <v>566.1</v>
      </c>
      <c r="BC594">
        <v>4.2700000000000002E-2</v>
      </c>
      <c r="BD594" s="1">
        <v>13255.38</v>
      </c>
      <c r="BE594" s="1">
        <v>1774.51</v>
      </c>
      <c r="BF594">
        <v>0.32900000000000001</v>
      </c>
      <c r="BG594">
        <v>0.59489999999999998</v>
      </c>
      <c r="BH594">
        <v>0.17230000000000001</v>
      </c>
      <c r="BI594">
        <v>0.18959999999999999</v>
      </c>
      <c r="BJ594">
        <v>2.7400000000000001E-2</v>
      </c>
      <c r="BK594">
        <v>1.5699999999999999E-2</v>
      </c>
    </row>
    <row r="595" spans="1:63" x14ac:dyDescent="0.25">
      <c r="A595" t="s">
        <v>596</v>
      </c>
      <c r="B595">
        <v>45112</v>
      </c>
      <c r="C595">
        <v>161</v>
      </c>
      <c r="D595">
        <v>18.489999999999998</v>
      </c>
      <c r="E595" s="1">
        <v>2976.45</v>
      </c>
      <c r="F595" s="1">
        <v>2720.3</v>
      </c>
      <c r="G595">
        <v>7.9000000000000008E-3</v>
      </c>
      <c r="H595">
        <v>0</v>
      </c>
      <c r="I595">
        <v>3.04E-2</v>
      </c>
      <c r="J595">
        <v>6.9999999999999999E-4</v>
      </c>
      <c r="K595">
        <v>4.7100000000000003E-2</v>
      </c>
      <c r="L595">
        <v>0.83409999999999995</v>
      </c>
      <c r="M595">
        <v>7.9799999999999996E-2</v>
      </c>
      <c r="N595">
        <v>0.51449999999999996</v>
      </c>
      <c r="O595">
        <v>9.4000000000000004E-3</v>
      </c>
      <c r="P595">
        <v>0.1341</v>
      </c>
      <c r="Q595" s="1">
        <v>60679.51</v>
      </c>
      <c r="R595">
        <v>0.26740000000000003</v>
      </c>
      <c r="S595">
        <v>0.20930000000000001</v>
      </c>
      <c r="T595">
        <v>0.52329999999999999</v>
      </c>
      <c r="U595">
        <v>18</v>
      </c>
      <c r="V595" s="1">
        <v>98930.61</v>
      </c>
      <c r="W595">
        <v>160.26</v>
      </c>
      <c r="X595" s="1">
        <v>173671.88</v>
      </c>
      <c r="Y595">
        <v>0.6794</v>
      </c>
      <c r="Z595">
        <v>0.23630000000000001</v>
      </c>
      <c r="AA595">
        <v>8.43E-2</v>
      </c>
      <c r="AB595">
        <v>0.3206</v>
      </c>
      <c r="AC595">
        <v>173.67</v>
      </c>
      <c r="AD595" s="1">
        <v>4085.17</v>
      </c>
      <c r="AE595">
        <v>362.7</v>
      </c>
      <c r="AF595" s="1">
        <v>164996.57</v>
      </c>
      <c r="AG595">
        <v>385</v>
      </c>
      <c r="AH595" s="1">
        <v>31646</v>
      </c>
      <c r="AI595" s="1">
        <v>57920</v>
      </c>
      <c r="AJ595">
        <v>27.3</v>
      </c>
      <c r="AK595">
        <v>22.05</v>
      </c>
      <c r="AL595">
        <v>26.4</v>
      </c>
      <c r="AM595">
        <v>4.2</v>
      </c>
      <c r="AN595" s="1">
        <v>1520.08</v>
      </c>
      <c r="AO595">
        <v>1.2095</v>
      </c>
      <c r="AP595" s="1">
        <v>1093.1099999999999</v>
      </c>
      <c r="AQ595" s="1">
        <v>2014.44</v>
      </c>
      <c r="AR595" s="1">
        <v>5940.95</v>
      </c>
      <c r="AS595">
        <v>568.72</v>
      </c>
      <c r="AT595">
        <v>259.49</v>
      </c>
      <c r="AU595" s="1">
        <v>9876.7199999999993</v>
      </c>
      <c r="AV595" s="1">
        <v>4971.55</v>
      </c>
      <c r="AW595">
        <v>0.40870000000000001</v>
      </c>
      <c r="AX595" s="1">
        <v>5463.94</v>
      </c>
      <c r="AY595">
        <v>0.4491</v>
      </c>
      <c r="AZ595">
        <v>805.06</v>
      </c>
      <c r="BA595">
        <v>6.6199999999999995E-2</v>
      </c>
      <c r="BB595">
        <v>924.65</v>
      </c>
      <c r="BC595">
        <v>7.5999999999999998E-2</v>
      </c>
      <c r="BD595" s="1">
        <v>12165.2</v>
      </c>
      <c r="BE595" s="1">
        <v>3691.69</v>
      </c>
      <c r="BF595">
        <v>1.1624000000000001</v>
      </c>
      <c r="BG595">
        <v>0.56530000000000002</v>
      </c>
      <c r="BH595">
        <v>0.2092</v>
      </c>
      <c r="BI595">
        <v>0.17960000000000001</v>
      </c>
      <c r="BJ595">
        <v>2.8000000000000001E-2</v>
      </c>
      <c r="BK595">
        <v>1.7899999999999999E-2</v>
      </c>
    </row>
    <row r="596" spans="1:63" x14ac:dyDescent="0.25">
      <c r="A596" t="s">
        <v>597</v>
      </c>
      <c r="B596">
        <v>45666</v>
      </c>
      <c r="C596">
        <v>15</v>
      </c>
      <c r="D596">
        <v>34.69</v>
      </c>
      <c r="E596">
        <v>520.28</v>
      </c>
      <c r="F596">
        <v>484.52</v>
      </c>
      <c r="G596">
        <v>5.9999999999999995E-4</v>
      </c>
      <c r="H596">
        <v>0</v>
      </c>
      <c r="I596">
        <v>7.5800000000000006E-2</v>
      </c>
      <c r="J596">
        <v>0</v>
      </c>
      <c r="K596">
        <v>1.44E-2</v>
      </c>
      <c r="L596">
        <v>0.80359999999999998</v>
      </c>
      <c r="M596">
        <v>0.1056</v>
      </c>
      <c r="N596">
        <v>1</v>
      </c>
      <c r="O596">
        <v>0</v>
      </c>
      <c r="P596">
        <v>0.20810000000000001</v>
      </c>
      <c r="Q596" s="1">
        <v>52593.34</v>
      </c>
      <c r="R596">
        <v>0.2167</v>
      </c>
      <c r="S596">
        <v>0.31669999999999998</v>
      </c>
      <c r="T596">
        <v>0.4667</v>
      </c>
      <c r="U596">
        <v>6.25</v>
      </c>
      <c r="V596" s="1">
        <v>71213.279999999999</v>
      </c>
      <c r="W596">
        <v>81.099999999999994</v>
      </c>
      <c r="X596" s="1">
        <v>89547.97</v>
      </c>
      <c r="Y596">
        <v>0.85529999999999995</v>
      </c>
      <c r="Z596">
        <v>9.3200000000000005E-2</v>
      </c>
      <c r="AA596">
        <v>5.1499999999999997E-2</v>
      </c>
      <c r="AB596">
        <v>0.1447</v>
      </c>
      <c r="AC596">
        <v>89.55</v>
      </c>
      <c r="AD596" s="1">
        <v>3287.53</v>
      </c>
      <c r="AE596">
        <v>440.65</v>
      </c>
      <c r="AF596" s="1">
        <v>78111.06</v>
      </c>
      <c r="AG596">
        <v>51</v>
      </c>
      <c r="AH596" s="1">
        <v>29521</v>
      </c>
      <c r="AI596" s="1">
        <v>40087</v>
      </c>
      <c r="AJ596">
        <v>55.23</v>
      </c>
      <c r="AK596">
        <v>35.25</v>
      </c>
      <c r="AL596">
        <v>39.869999999999997</v>
      </c>
      <c r="AM596">
        <v>4.5</v>
      </c>
      <c r="AN596">
        <v>0</v>
      </c>
      <c r="AO596">
        <v>1.0926</v>
      </c>
      <c r="AP596" s="1">
        <v>2712.44</v>
      </c>
      <c r="AQ596" s="1">
        <v>3358.12</v>
      </c>
      <c r="AR596" s="1">
        <v>9740.26</v>
      </c>
      <c r="AS596" s="1">
        <v>1184.74</v>
      </c>
      <c r="AT596">
        <v>501.8</v>
      </c>
      <c r="AU596" s="1">
        <v>17497.22</v>
      </c>
      <c r="AV596" s="1">
        <v>12940.5</v>
      </c>
      <c r="AW596">
        <v>0.6845</v>
      </c>
      <c r="AX596" s="1">
        <v>2904.95</v>
      </c>
      <c r="AY596">
        <v>0.1537</v>
      </c>
      <c r="AZ596" s="1">
        <v>1144.43</v>
      </c>
      <c r="BA596">
        <v>6.0499999999999998E-2</v>
      </c>
      <c r="BB596" s="1">
        <v>1914.44</v>
      </c>
      <c r="BC596">
        <v>0.1013</v>
      </c>
      <c r="BD596" s="1">
        <v>18904.32</v>
      </c>
      <c r="BE596" s="1">
        <v>10234.93</v>
      </c>
      <c r="BF596">
        <v>4.5446</v>
      </c>
      <c r="BG596">
        <v>0.48730000000000001</v>
      </c>
      <c r="BH596">
        <v>0.221</v>
      </c>
      <c r="BI596">
        <v>0.253</v>
      </c>
      <c r="BJ596">
        <v>2.8000000000000001E-2</v>
      </c>
      <c r="BK596">
        <v>1.0800000000000001E-2</v>
      </c>
    </row>
    <row r="597" spans="1:63" x14ac:dyDescent="0.25">
      <c r="A597" t="s">
        <v>598</v>
      </c>
      <c r="B597">
        <v>44081</v>
      </c>
      <c r="C597">
        <v>12</v>
      </c>
      <c r="D597">
        <v>344.2</v>
      </c>
      <c r="E597" s="1">
        <v>4130.4399999999996</v>
      </c>
      <c r="F597" s="1">
        <v>3746.89</v>
      </c>
      <c r="G597">
        <v>6.2199999999999998E-2</v>
      </c>
      <c r="H597">
        <v>2.8999999999999998E-3</v>
      </c>
      <c r="I597">
        <v>0.5534</v>
      </c>
      <c r="J597">
        <v>2.9999999999999997E-4</v>
      </c>
      <c r="K597">
        <v>0.20100000000000001</v>
      </c>
      <c r="L597">
        <v>9.7900000000000001E-2</v>
      </c>
      <c r="M597">
        <v>8.2299999999999998E-2</v>
      </c>
      <c r="N597">
        <v>0.71919999999999995</v>
      </c>
      <c r="O597">
        <v>0.1744</v>
      </c>
      <c r="P597">
        <v>0.156</v>
      </c>
      <c r="Q597" s="1">
        <v>65351.28</v>
      </c>
      <c r="R597">
        <v>0.30230000000000001</v>
      </c>
      <c r="S597">
        <v>0.2016</v>
      </c>
      <c r="T597">
        <v>0.49609999999999999</v>
      </c>
      <c r="U597">
        <v>29</v>
      </c>
      <c r="V597" s="1">
        <v>101106.83</v>
      </c>
      <c r="W597">
        <v>139.1</v>
      </c>
      <c r="X597" s="1">
        <v>111264.95</v>
      </c>
      <c r="Y597">
        <v>0.74219999999999997</v>
      </c>
      <c r="Z597">
        <v>0.2094</v>
      </c>
      <c r="AA597">
        <v>4.8399999999999999E-2</v>
      </c>
      <c r="AB597">
        <v>0.25779999999999997</v>
      </c>
      <c r="AC597">
        <v>111.26</v>
      </c>
      <c r="AD597" s="1">
        <v>6417.79</v>
      </c>
      <c r="AE597">
        <v>721.25</v>
      </c>
      <c r="AF597" s="1">
        <v>111857.65</v>
      </c>
      <c r="AG597">
        <v>137</v>
      </c>
      <c r="AH597" s="1">
        <v>33698</v>
      </c>
      <c r="AI597" s="1">
        <v>51890</v>
      </c>
      <c r="AJ597">
        <v>87.91</v>
      </c>
      <c r="AK597">
        <v>53.26</v>
      </c>
      <c r="AL597">
        <v>66.37</v>
      </c>
      <c r="AM597">
        <v>4.6500000000000004</v>
      </c>
      <c r="AN597">
        <v>0</v>
      </c>
      <c r="AO597">
        <v>1.216</v>
      </c>
      <c r="AP597" s="1">
        <v>1905.95</v>
      </c>
      <c r="AQ597" s="1">
        <v>2137.9</v>
      </c>
      <c r="AR597" s="1">
        <v>7869.77</v>
      </c>
      <c r="AS597">
        <v>768.54</v>
      </c>
      <c r="AT597">
        <v>958.19</v>
      </c>
      <c r="AU597" s="1">
        <v>13640.35</v>
      </c>
      <c r="AV597" s="1">
        <v>6230.85</v>
      </c>
      <c r="AW597">
        <v>0.41520000000000001</v>
      </c>
      <c r="AX597" s="1">
        <v>5979.72</v>
      </c>
      <c r="AY597">
        <v>0.39850000000000002</v>
      </c>
      <c r="AZ597" s="1">
        <v>1259.08</v>
      </c>
      <c r="BA597">
        <v>8.3900000000000002E-2</v>
      </c>
      <c r="BB597" s="1">
        <v>1537.02</v>
      </c>
      <c r="BC597">
        <v>0.1024</v>
      </c>
      <c r="BD597" s="1">
        <v>15006.67</v>
      </c>
      <c r="BE597" s="1">
        <v>4272.37</v>
      </c>
      <c r="BF597">
        <v>1.2307999999999999</v>
      </c>
      <c r="BG597">
        <v>0.5494</v>
      </c>
      <c r="BH597">
        <v>0.1923</v>
      </c>
      <c r="BI597">
        <v>0.2142</v>
      </c>
      <c r="BJ597">
        <v>3.3000000000000002E-2</v>
      </c>
      <c r="BK597">
        <v>1.0999999999999999E-2</v>
      </c>
    </row>
    <row r="598" spans="1:63" x14ac:dyDescent="0.25">
      <c r="A598" t="s">
        <v>599</v>
      </c>
      <c r="B598">
        <v>50518</v>
      </c>
      <c r="C598">
        <v>74</v>
      </c>
      <c r="D598">
        <v>7.41</v>
      </c>
      <c r="E598">
        <v>548.51</v>
      </c>
      <c r="F598">
        <v>603.67999999999995</v>
      </c>
      <c r="G598">
        <v>3.3E-3</v>
      </c>
      <c r="H598">
        <v>1.6999999999999999E-3</v>
      </c>
      <c r="I598">
        <v>3.3E-3</v>
      </c>
      <c r="J598">
        <v>0</v>
      </c>
      <c r="K598">
        <v>5.7000000000000002E-3</v>
      </c>
      <c r="L598">
        <v>0.9728</v>
      </c>
      <c r="M598">
        <v>1.3299999999999999E-2</v>
      </c>
      <c r="N598">
        <v>0.3473</v>
      </c>
      <c r="O598">
        <v>0</v>
      </c>
      <c r="P598">
        <v>0.1661</v>
      </c>
      <c r="Q598" s="1">
        <v>53052.66</v>
      </c>
      <c r="R598">
        <v>0.29409999999999997</v>
      </c>
      <c r="S598">
        <v>7.8399999999999997E-2</v>
      </c>
      <c r="T598">
        <v>0.62749999999999995</v>
      </c>
      <c r="U598">
        <v>7</v>
      </c>
      <c r="V598" s="1">
        <v>53759.71</v>
      </c>
      <c r="W598">
        <v>75.47</v>
      </c>
      <c r="X598" s="1">
        <v>396812.97</v>
      </c>
      <c r="Y598">
        <v>0.25900000000000001</v>
      </c>
      <c r="Z598">
        <v>4.1300000000000003E-2</v>
      </c>
      <c r="AA598">
        <v>0.6996</v>
      </c>
      <c r="AB598">
        <v>0.74099999999999999</v>
      </c>
      <c r="AC598">
        <v>396.81</v>
      </c>
      <c r="AD598" s="1">
        <v>13572.85</v>
      </c>
      <c r="AE598">
        <v>411.21</v>
      </c>
      <c r="AF598" s="1">
        <v>253166.83</v>
      </c>
      <c r="AG598">
        <v>565</v>
      </c>
      <c r="AH598" s="1">
        <v>33256</v>
      </c>
      <c r="AI598" s="1">
        <v>53892</v>
      </c>
      <c r="AJ598">
        <v>37.29</v>
      </c>
      <c r="AK598">
        <v>25.4</v>
      </c>
      <c r="AL598">
        <v>37.1</v>
      </c>
      <c r="AM598">
        <v>4.2</v>
      </c>
      <c r="AN598">
        <v>0</v>
      </c>
      <c r="AO598">
        <v>0.78549999999999998</v>
      </c>
      <c r="AP598" s="1">
        <v>2023.78</v>
      </c>
      <c r="AQ598" s="1">
        <v>2227.7199999999998</v>
      </c>
      <c r="AR598" s="1">
        <v>7532.04</v>
      </c>
      <c r="AS598">
        <v>623.41999999999996</v>
      </c>
      <c r="AT598">
        <v>247.32</v>
      </c>
      <c r="AU598" s="1">
        <v>12654.25</v>
      </c>
      <c r="AV598" s="1">
        <v>3532.62</v>
      </c>
      <c r="AW598">
        <v>0.25659999999999999</v>
      </c>
      <c r="AX598" s="1">
        <v>7060.72</v>
      </c>
      <c r="AY598">
        <v>0.51290000000000002</v>
      </c>
      <c r="AZ598" s="1">
        <v>2464.44</v>
      </c>
      <c r="BA598">
        <v>0.17899999999999999</v>
      </c>
      <c r="BB598">
        <v>708.74</v>
      </c>
      <c r="BC598">
        <v>5.1499999999999997E-2</v>
      </c>
      <c r="BD598" s="1">
        <v>13766.51</v>
      </c>
      <c r="BE598" s="1">
        <v>3440.89</v>
      </c>
      <c r="BF598">
        <v>1.0584</v>
      </c>
      <c r="BG598">
        <v>0.49809999999999999</v>
      </c>
      <c r="BH598">
        <v>0.26450000000000001</v>
      </c>
      <c r="BI598">
        <v>0.20030000000000001</v>
      </c>
      <c r="BJ598">
        <v>2.6700000000000002E-2</v>
      </c>
      <c r="BK598">
        <v>1.03E-2</v>
      </c>
    </row>
    <row r="599" spans="1:63" x14ac:dyDescent="0.25">
      <c r="A599" t="s">
        <v>600</v>
      </c>
      <c r="B599">
        <v>49577</v>
      </c>
      <c r="C599">
        <v>70</v>
      </c>
      <c r="D599">
        <v>14.38</v>
      </c>
      <c r="E599" s="1">
        <v>1006.58</v>
      </c>
      <c r="F599">
        <v>934.71</v>
      </c>
      <c r="G599">
        <v>1.1000000000000001E-3</v>
      </c>
      <c r="H599">
        <v>1.1000000000000001E-3</v>
      </c>
      <c r="I599">
        <v>2.0999999999999999E-3</v>
      </c>
      <c r="J599">
        <v>0</v>
      </c>
      <c r="K599">
        <v>8.0699999999999994E-2</v>
      </c>
      <c r="L599">
        <v>0.90180000000000005</v>
      </c>
      <c r="M599">
        <v>1.32E-2</v>
      </c>
      <c r="N599">
        <v>0.21870000000000001</v>
      </c>
      <c r="O599">
        <v>1.1000000000000001E-3</v>
      </c>
      <c r="P599">
        <v>0.12509999999999999</v>
      </c>
      <c r="Q599" s="1">
        <v>58155.08</v>
      </c>
      <c r="R599">
        <v>0.2424</v>
      </c>
      <c r="S599">
        <v>0.19700000000000001</v>
      </c>
      <c r="T599">
        <v>0.56059999999999999</v>
      </c>
      <c r="U599">
        <v>16</v>
      </c>
      <c r="V599" s="1">
        <v>50858.75</v>
      </c>
      <c r="W599">
        <v>59.78</v>
      </c>
      <c r="X599" s="1">
        <v>168516.34</v>
      </c>
      <c r="Y599">
        <v>0.86939999999999995</v>
      </c>
      <c r="Z599">
        <v>7.9699999999999993E-2</v>
      </c>
      <c r="AA599">
        <v>5.0900000000000001E-2</v>
      </c>
      <c r="AB599">
        <v>0.13059999999999999</v>
      </c>
      <c r="AC599">
        <v>168.52</v>
      </c>
      <c r="AD599" s="1">
        <v>5403.18</v>
      </c>
      <c r="AE599">
        <v>747.17</v>
      </c>
      <c r="AF599" s="1">
        <v>169918.85</v>
      </c>
      <c r="AG599">
        <v>398</v>
      </c>
      <c r="AH599" s="1">
        <v>39172</v>
      </c>
      <c r="AI599" s="1">
        <v>58672</v>
      </c>
      <c r="AJ599">
        <v>47.5</v>
      </c>
      <c r="AK599">
        <v>30.6</v>
      </c>
      <c r="AL599">
        <v>38.17</v>
      </c>
      <c r="AM599">
        <v>4</v>
      </c>
      <c r="AN599">
        <v>0</v>
      </c>
      <c r="AO599">
        <v>0.88629999999999998</v>
      </c>
      <c r="AP599" s="1">
        <v>1433.43</v>
      </c>
      <c r="AQ599" s="1">
        <v>2399.8000000000002</v>
      </c>
      <c r="AR599" s="1">
        <v>7039.68</v>
      </c>
      <c r="AS599">
        <v>896.13</v>
      </c>
      <c r="AT599">
        <v>618.76</v>
      </c>
      <c r="AU599" s="1">
        <v>12387.77</v>
      </c>
      <c r="AV599" s="1">
        <v>6055.56</v>
      </c>
      <c r="AW599">
        <v>0.46200000000000002</v>
      </c>
      <c r="AX599" s="1">
        <v>4845.78</v>
      </c>
      <c r="AY599">
        <v>0.36969999999999997</v>
      </c>
      <c r="AZ599" s="1">
        <v>1689.83</v>
      </c>
      <c r="BA599">
        <v>0.12889999999999999</v>
      </c>
      <c r="BB599">
        <v>517.51</v>
      </c>
      <c r="BC599">
        <v>3.95E-2</v>
      </c>
      <c r="BD599" s="1">
        <v>13108.69</v>
      </c>
      <c r="BE599" s="1">
        <v>4738.8100000000004</v>
      </c>
      <c r="BF599">
        <v>1.1272</v>
      </c>
      <c r="BG599">
        <v>0.55159999999999998</v>
      </c>
      <c r="BH599">
        <v>0.20599999999999999</v>
      </c>
      <c r="BI599">
        <v>0.1857</v>
      </c>
      <c r="BJ599">
        <v>4.1099999999999998E-2</v>
      </c>
      <c r="BK599">
        <v>1.5599999999999999E-2</v>
      </c>
    </row>
    <row r="600" spans="1:63" x14ac:dyDescent="0.25">
      <c r="A600" t="s">
        <v>601</v>
      </c>
      <c r="B600">
        <v>49973</v>
      </c>
      <c r="C600">
        <v>41</v>
      </c>
      <c r="D600">
        <v>43.91</v>
      </c>
      <c r="E600" s="1">
        <v>1800.45</v>
      </c>
      <c r="F600" s="1">
        <v>1859.73</v>
      </c>
      <c r="G600">
        <v>3.85E-2</v>
      </c>
      <c r="H600">
        <v>5.0000000000000001E-4</v>
      </c>
      <c r="I600">
        <v>0.20799999999999999</v>
      </c>
      <c r="J600">
        <v>2.9999999999999997E-4</v>
      </c>
      <c r="K600">
        <v>5.3699999999999998E-2</v>
      </c>
      <c r="L600">
        <v>0.63290000000000002</v>
      </c>
      <c r="M600">
        <v>6.6100000000000006E-2</v>
      </c>
      <c r="N600">
        <v>0.42709999999999998</v>
      </c>
      <c r="O600">
        <v>2.4400000000000002E-2</v>
      </c>
      <c r="P600">
        <v>0.1305</v>
      </c>
      <c r="Q600" s="1">
        <v>68993.95</v>
      </c>
      <c r="R600">
        <v>0.1221</v>
      </c>
      <c r="S600">
        <v>0.1908</v>
      </c>
      <c r="T600">
        <v>0.68700000000000006</v>
      </c>
      <c r="U600">
        <v>24.38</v>
      </c>
      <c r="V600" s="1">
        <v>59829.82</v>
      </c>
      <c r="W600">
        <v>73.84</v>
      </c>
      <c r="X600" s="1">
        <v>277821.17</v>
      </c>
      <c r="Y600">
        <v>0.72470000000000001</v>
      </c>
      <c r="Z600">
        <v>0.25779999999999997</v>
      </c>
      <c r="AA600">
        <v>1.7500000000000002E-2</v>
      </c>
      <c r="AB600">
        <v>0.27529999999999999</v>
      </c>
      <c r="AC600">
        <v>277.82</v>
      </c>
      <c r="AD600" s="1">
        <v>13344.84</v>
      </c>
      <c r="AE600" s="1">
        <v>1348.09</v>
      </c>
      <c r="AF600" s="1">
        <v>244240.12</v>
      </c>
      <c r="AG600">
        <v>554</v>
      </c>
      <c r="AH600" s="1">
        <v>35607</v>
      </c>
      <c r="AI600" s="1">
        <v>70813</v>
      </c>
      <c r="AJ600">
        <v>63.5</v>
      </c>
      <c r="AK600">
        <v>47.55</v>
      </c>
      <c r="AL600">
        <v>48.34</v>
      </c>
      <c r="AM600">
        <v>4.68</v>
      </c>
      <c r="AN600">
        <v>0</v>
      </c>
      <c r="AO600">
        <v>0.89439999999999997</v>
      </c>
      <c r="AP600" s="1">
        <v>1898.68</v>
      </c>
      <c r="AQ600" s="1">
        <v>2614.98</v>
      </c>
      <c r="AR600" s="1">
        <v>8284.91</v>
      </c>
      <c r="AS600">
        <v>950.03</v>
      </c>
      <c r="AT600">
        <v>247.56</v>
      </c>
      <c r="AU600" s="1">
        <v>13996.13</v>
      </c>
      <c r="AV600" s="1">
        <v>2526.17</v>
      </c>
      <c r="AW600">
        <v>0.1636</v>
      </c>
      <c r="AX600" s="1">
        <v>10351.93</v>
      </c>
      <c r="AY600">
        <v>0.67049999999999998</v>
      </c>
      <c r="AZ600" s="1">
        <v>1686.68</v>
      </c>
      <c r="BA600">
        <v>0.10920000000000001</v>
      </c>
      <c r="BB600">
        <v>874.99</v>
      </c>
      <c r="BC600">
        <v>5.67E-2</v>
      </c>
      <c r="BD600" s="1">
        <v>15439.77</v>
      </c>
      <c r="BE600">
        <v>991.44</v>
      </c>
      <c r="BF600">
        <v>0.1047</v>
      </c>
      <c r="BG600">
        <v>0.56040000000000001</v>
      </c>
      <c r="BH600">
        <v>0.2306</v>
      </c>
      <c r="BI600">
        <v>0.1736</v>
      </c>
      <c r="BJ600">
        <v>2.0899999999999998E-2</v>
      </c>
      <c r="BK600">
        <v>1.4500000000000001E-2</v>
      </c>
    </row>
    <row r="601" spans="1:63" x14ac:dyDescent="0.25">
      <c r="A601" t="s">
        <v>602</v>
      </c>
      <c r="B601">
        <v>45120</v>
      </c>
      <c r="C601">
        <v>42</v>
      </c>
      <c r="D601">
        <v>88.6</v>
      </c>
      <c r="E601" s="1">
        <v>3721.05</v>
      </c>
      <c r="F601" s="1">
        <v>3428.7</v>
      </c>
      <c r="G601">
        <v>1.32E-2</v>
      </c>
      <c r="H601">
        <v>2.9999999999999997E-4</v>
      </c>
      <c r="I601">
        <v>2.47E-2</v>
      </c>
      <c r="J601">
        <v>1.6999999999999999E-3</v>
      </c>
      <c r="K601">
        <v>3.7900000000000003E-2</v>
      </c>
      <c r="L601">
        <v>0.84250000000000003</v>
      </c>
      <c r="M601">
        <v>7.9799999999999996E-2</v>
      </c>
      <c r="N601">
        <v>0.43730000000000002</v>
      </c>
      <c r="O601">
        <v>1.06E-2</v>
      </c>
      <c r="P601">
        <v>0.1547</v>
      </c>
      <c r="Q601" s="1">
        <v>62158</v>
      </c>
      <c r="R601">
        <v>0.1673</v>
      </c>
      <c r="S601">
        <v>0.18679999999999999</v>
      </c>
      <c r="T601">
        <v>0.64590000000000003</v>
      </c>
      <c r="U601">
        <v>24</v>
      </c>
      <c r="V601" s="1">
        <v>84768.83</v>
      </c>
      <c r="W601">
        <v>150.53</v>
      </c>
      <c r="X601" s="1">
        <v>184601.68</v>
      </c>
      <c r="Y601">
        <v>0.65059999999999996</v>
      </c>
      <c r="Z601">
        <v>0.31040000000000001</v>
      </c>
      <c r="AA601">
        <v>3.9100000000000003E-2</v>
      </c>
      <c r="AB601">
        <v>0.34939999999999999</v>
      </c>
      <c r="AC601">
        <v>184.6</v>
      </c>
      <c r="AD601" s="1">
        <v>8869.7199999999993</v>
      </c>
      <c r="AE601">
        <v>793.04</v>
      </c>
      <c r="AF601" s="1">
        <v>174350.96</v>
      </c>
      <c r="AG601">
        <v>417</v>
      </c>
      <c r="AH601" s="1">
        <v>33488</v>
      </c>
      <c r="AI601" s="1">
        <v>59091</v>
      </c>
      <c r="AJ601">
        <v>77.7</v>
      </c>
      <c r="AK601">
        <v>42.72</v>
      </c>
      <c r="AL601">
        <v>55.49</v>
      </c>
      <c r="AM601">
        <v>3.8</v>
      </c>
      <c r="AN601">
        <v>0</v>
      </c>
      <c r="AO601">
        <v>1.0751999999999999</v>
      </c>
      <c r="AP601" s="1">
        <v>1604.59</v>
      </c>
      <c r="AQ601" s="1">
        <v>2378.71</v>
      </c>
      <c r="AR601" s="1">
        <v>7565.72</v>
      </c>
      <c r="AS601">
        <v>656.16</v>
      </c>
      <c r="AT601">
        <v>383.09</v>
      </c>
      <c r="AU601" s="1">
        <v>12588.27</v>
      </c>
      <c r="AV601" s="1">
        <v>5107.49</v>
      </c>
      <c r="AW601">
        <v>0.34370000000000001</v>
      </c>
      <c r="AX601" s="1">
        <v>7958.91</v>
      </c>
      <c r="AY601">
        <v>0.53549999999999998</v>
      </c>
      <c r="AZ601">
        <v>891.18</v>
      </c>
      <c r="BA601">
        <v>0.06</v>
      </c>
      <c r="BB601">
        <v>904.61</v>
      </c>
      <c r="BC601">
        <v>6.0900000000000003E-2</v>
      </c>
      <c r="BD601" s="1">
        <v>14862.19</v>
      </c>
      <c r="BE601" s="1">
        <v>2537.96</v>
      </c>
      <c r="BF601">
        <v>0.5464</v>
      </c>
      <c r="BG601">
        <v>0.55210000000000004</v>
      </c>
      <c r="BH601">
        <v>0.22589999999999999</v>
      </c>
      <c r="BI601">
        <v>0.17730000000000001</v>
      </c>
      <c r="BJ601">
        <v>3.1E-2</v>
      </c>
      <c r="BK601">
        <v>1.38E-2</v>
      </c>
    </row>
    <row r="602" spans="1:63" x14ac:dyDescent="0.25">
      <c r="A602" t="s">
        <v>603</v>
      </c>
      <c r="B602">
        <v>45138</v>
      </c>
      <c r="C602">
        <v>19</v>
      </c>
      <c r="D602">
        <v>529.65</v>
      </c>
      <c r="E602" s="1">
        <v>10063.42</v>
      </c>
      <c r="F602" s="1">
        <v>10063.24</v>
      </c>
      <c r="G602">
        <v>5.0299999999999997E-2</v>
      </c>
      <c r="H602">
        <v>2.0000000000000001E-4</v>
      </c>
      <c r="I602">
        <v>9.0499999999999997E-2</v>
      </c>
      <c r="J602">
        <v>8.9999999999999998E-4</v>
      </c>
      <c r="K602">
        <v>9.11E-2</v>
      </c>
      <c r="L602">
        <v>0.6794</v>
      </c>
      <c r="M602">
        <v>8.77E-2</v>
      </c>
      <c r="N602">
        <v>0.23569999999999999</v>
      </c>
      <c r="O602">
        <v>5.8700000000000002E-2</v>
      </c>
      <c r="P602">
        <v>0.14810000000000001</v>
      </c>
      <c r="Q602" s="1">
        <v>78322.92</v>
      </c>
      <c r="R602">
        <v>0.20780000000000001</v>
      </c>
      <c r="S602">
        <v>0.21340000000000001</v>
      </c>
      <c r="T602">
        <v>0.57879999999999998</v>
      </c>
      <c r="U602">
        <v>43.6</v>
      </c>
      <c r="V602" s="1">
        <v>109992.74</v>
      </c>
      <c r="W602">
        <v>230.79</v>
      </c>
      <c r="X602" s="1">
        <v>206066.63</v>
      </c>
      <c r="Y602">
        <v>0.751</v>
      </c>
      <c r="Z602">
        <v>0.22189999999999999</v>
      </c>
      <c r="AA602">
        <v>2.7099999999999999E-2</v>
      </c>
      <c r="AB602">
        <v>0.249</v>
      </c>
      <c r="AC602">
        <v>206.07</v>
      </c>
      <c r="AD602" s="1">
        <v>11389.74</v>
      </c>
      <c r="AE602" s="1">
        <v>1073.1500000000001</v>
      </c>
      <c r="AF602" s="1">
        <v>205521.01</v>
      </c>
      <c r="AG602">
        <v>495</v>
      </c>
      <c r="AH602" s="1">
        <v>50867</v>
      </c>
      <c r="AI602" s="1">
        <v>85208</v>
      </c>
      <c r="AJ602">
        <v>96.04</v>
      </c>
      <c r="AK602">
        <v>49.62</v>
      </c>
      <c r="AL602">
        <v>69.430000000000007</v>
      </c>
      <c r="AM602">
        <v>4.5</v>
      </c>
      <c r="AN602">
        <v>0</v>
      </c>
      <c r="AO602">
        <v>0.81169999999999998</v>
      </c>
      <c r="AP602" s="1">
        <v>1596.72</v>
      </c>
      <c r="AQ602" s="1">
        <v>2157.84</v>
      </c>
      <c r="AR602" s="1">
        <v>8746.93</v>
      </c>
      <c r="AS602">
        <v>835.65</v>
      </c>
      <c r="AT602">
        <v>834.97</v>
      </c>
      <c r="AU602" s="1">
        <v>14172.11</v>
      </c>
      <c r="AV602" s="1">
        <v>3287.64</v>
      </c>
      <c r="AW602">
        <v>0.22270000000000001</v>
      </c>
      <c r="AX602" s="1">
        <v>10258.59</v>
      </c>
      <c r="AY602">
        <v>0.69499999999999995</v>
      </c>
      <c r="AZ602">
        <v>721.35</v>
      </c>
      <c r="BA602">
        <v>4.8899999999999999E-2</v>
      </c>
      <c r="BB602">
        <v>492.87</v>
      </c>
      <c r="BC602">
        <v>3.3399999999999999E-2</v>
      </c>
      <c r="BD602" s="1">
        <v>14760.45</v>
      </c>
      <c r="BE602" s="1">
        <v>1784.02</v>
      </c>
      <c r="BF602">
        <v>0.25480000000000003</v>
      </c>
      <c r="BG602">
        <v>0.62929999999999997</v>
      </c>
      <c r="BH602">
        <v>0.2329</v>
      </c>
      <c r="BI602">
        <v>9.64E-2</v>
      </c>
      <c r="BJ602">
        <v>2.76E-2</v>
      </c>
      <c r="BK602">
        <v>1.38E-2</v>
      </c>
    </row>
    <row r="603" spans="1:63" x14ac:dyDescent="0.25">
      <c r="A603" t="s">
        <v>604</v>
      </c>
      <c r="B603">
        <v>46524</v>
      </c>
      <c r="C603">
        <v>168</v>
      </c>
      <c r="D603">
        <v>6.09</v>
      </c>
      <c r="E603" s="1">
        <v>1022.38</v>
      </c>
      <c r="F603" s="1">
        <v>1087.6199999999999</v>
      </c>
      <c r="G603">
        <v>5.4999999999999997E-3</v>
      </c>
      <c r="H603">
        <v>0</v>
      </c>
      <c r="I603">
        <v>5.1999999999999998E-3</v>
      </c>
      <c r="J603">
        <v>6.9999999999999999E-4</v>
      </c>
      <c r="K603">
        <v>6.0000000000000001E-3</v>
      </c>
      <c r="L603">
        <v>0.96899999999999997</v>
      </c>
      <c r="M603">
        <v>1.35E-2</v>
      </c>
      <c r="N603">
        <v>0.37780000000000002</v>
      </c>
      <c r="O603">
        <v>0</v>
      </c>
      <c r="P603">
        <v>0.1658</v>
      </c>
      <c r="Q603" s="1">
        <v>54072.67</v>
      </c>
      <c r="R603">
        <v>0.29630000000000001</v>
      </c>
      <c r="S603">
        <v>0.17280000000000001</v>
      </c>
      <c r="T603">
        <v>0.53090000000000004</v>
      </c>
      <c r="U603">
        <v>11.2</v>
      </c>
      <c r="V603" s="1">
        <v>68905.679999999993</v>
      </c>
      <c r="W603">
        <v>84.75</v>
      </c>
      <c r="X603" s="1">
        <v>176578.28</v>
      </c>
      <c r="Y603">
        <v>0.80730000000000002</v>
      </c>
      <c r="Z603">
        <v>8.6900000000000005E-2</v>
      </c>
      <c r="AA603">
        <v>0.10580000000000001</v>
      </c>
      <c r="AB603">
        <v>0.19270000000000001</v>
      </c>
      <c r="AC603">
        <v>176.58</v>
      </c>
      <c r="AD603" s="1">
        <v>5214.1899999999996</v>
      </c>
      <c r="AE603">
        <v>547.91</v>
      </c>
      <c r="AF603" s="1">
        <v>152051.32999999999</v>
      </c>
      <c r="AG603">
        <v>325</v>
      </c>
      <c r="AH603" s="1">
        <v>32027</v>
      </c>
      <c r="AI603" s="1">
        <v>50850</v>
      </c>
      <c r="AJ603">
        <v>54.57</v>
      </c>
      <c r="AK603">
        <v>25.73</v>
      </c>
      <c r="AL603">
        <v>34.32</v>
      </c>
      <c r="AM603">
        <v>5.6</v>
      </c>
      <c r="AN603">
        <v>0</v>
      </c>
      <c r="AO603">
        <v>1.2181</v>
      </c>
      <c r="AP603" s="1">
        <v>1580.19</v>
      </c>
      <c r="AQ603" s="1">
        <v>1577.03</v>
      </c>
      <c r="AR603" s="1">
        <v>5690.26</v>
      </c>
      <c r="AS603">
        <v>562.29999999999995</v>
      </c>
      <c r="AT603">
        <v>246.22</v>
      </c>
      <c r="AU603" s="1">
        <v>9655.9599999999991</v>
      </c>
      <c r="AV603" s="1">
        <v>5975.79</v>
      </c>
      <c r="AW603">
        <v>0.47799999999999998</v>
      </c>
      <c r="AX603" s="1">
        <v>3819.63</v>
      </c>
      <c r="AY603">
        <v>0.30549999999999999</v>
      </c>
      <c r="AZ603" s="1">
        <v>2007.39</v>
      </c>
      <c r="BA603">
        <v>0.16059999999999999</v>
      </c>
      <c r="BB603">
        <v>698.37</v>
      </c>
      <c r="BC603">
        <v>5.5899999999999998E-2</v>
      </c>
      <c r="BD603" s="1">
        <v>12501.18</v>
      </c>
      <c r="BE603" s="1">
        <v>6221.74</v>
      </c>
      <c r="BF603">
        <v>2.1160000000000001</v>
      </c>
      <c r="BG603">
        <v>0.53439999999999999</v>
      </c>
      <c r="BH603">
        <v>0.18540000000000001</v>
      </c>
      <c r="BI603">
        <v>0.2334</v>
      </c>
      <c r="BJ603">
        <v>3.0599999999999999E-2</v>
      </c>
      <c r="BK603">
        <v>1.6199999999999999E-2</v>
      </c>
    </row>
    <row r="604" spans="1:63" x14ac:dyDescent="0.25">
      <c r="A604" t="s">
        <v>605</v>
      </c>
      <c r="B604">
        <v>45146</v>
      </c>
      <c r="C604">
        <v>3</v>
      </c>
      <c r="D604">
        <v>669.7</v>
      </c>
      <c r="E604" s="1">
        <v>2009.09</v>
      </c>
      <c r="F604" s="1">
        <v>1970.73</v>
      </c>
      <c r="G604">
        <v>2.6800000000000001E-2</v>
      </c>
      <c r="H604">
        <v>1E-3</v>
      </c>
      <c r="I604">
        <v>0.11119999999999999</v>
      </c>
      <c r="J604">
        <v>8.0000000000000004E-4</v>
      </c>
      <c r="K604">
        <v>2.3900000000000001E-2</v>
      </c>
      <c r="L604">
        <v>0.76</v>
      </c>
      <c r="M604">
        <v>7.6399999999999996E-2</v>
      </c>
      <c r="N604">
        <v>6.93E-2</v>
      </c>
      <c r="O604">
        <v>5.3E-3</v>
      </c>
      <c r="P604">
        <v>9.1700000000000004E-2</v>
      </c>
      <c r="Q604" s="1">
        <v>78355.56</v>
      </c>
      <c r="R604">
        <v>0.2</v>
      </c>
      <c r="S604">
        <v>0.15629999999999999</v>
      </c>
      <c r="T604">
        <v>0.64380000000000004</v>
      </c>
      <c r="U604">
        <v>13.34</v>
      </c>
      <c r="V604" s="1">
        <v>98746.85</v>
      </c>
      <c r="W604">
        <v>149.35</v>
      </c>
      <c r="X604" s="1">
        <v>153463.28</v>
      </c>
      <c r="Y604">
        <v>0.95340000000000003</v>
      </c>
      <c r="Z604">
        <v>3.0300000000000001E-2</v>
      </c>
      <c r="AA604">
        <v>1.6299999999999999E-2</v>
      </c>
      <c r="AB604">
        <v>4.6600000000000003E-2</v>
      </c>
      <c r="AC604">
        <v>153.46</v>
      </c>
      <c r="AD604" s="1">
        <v>6491.33</v>
      </c>
      <c r="AE604">
        <v>868.09</v>
      </c>
      <c r="AF604" s="1">
        <v>186978.53</v>
      </c>
      <c r="AG604">
        <v>455</v>
      </c>
      <c r="AH604" s="1">
        <v>69284</v>
      </c>
      <c r="AI604" s="1">
        <v>151172</v>
      </c>
      <c r="AJ604">
        <v>91.23</v>
      </c>
      <c r="AK604">
        <v>41.35</v>
      </c>
      <c r="AL604">
        <v>45.89</v>
      </c>
      <c r="AM604">
        <v>3.85</v>
      </c>
      <c r="AN604" s="1">
        <v>3548</v>
      </c>
      <c r="AO604">
        <v>0.79400000000000004</v>
      </c>
      <c r="AP604" s="1">
        <v>1898.41</v>
      </c>
      <c r="AQ604" s="1">
        <v>1175.96</v>
      </c>
      <c r="AR604" s="1">
        <v>8784.26</v>
      </c>
      <c r="AS604">
        <v>974.74</v>
      </c>
      <c r="AT604">
        <v>482.71</v>
      </c>
      <c r="AU604" s="1">
        <v>13316.07</v>
      </c>
      <c r="AV604" s="1">
        <v>3661.08</v>
      </c>
      <c r="AW604">
        <v>0.26290000000000002</v>
      </c>
      <c r="AX604" s="1">
        <v>9141.17</v>
      </c>
      <c r="AY604">
        <v>0.65629999999999999</v>
      </c>
      <c r="AZ604">
        <v>848.48</v>
      </c>
      <c r="BA604">
        <v>6.0900000000000003E-2</v>
      </c>
      <c r="BB604">
        <v>276.64999999999998</v>
      </c>
      <c r="BC604">
        <v>1.9900000000000001E-2</v>
      </c>
      <c r="BD604" s="1">
        <v>13927.38</v>
      </c>
      <c r="BE604" s="1">
        <v>2896.81</v>
      </c>
      <c r="BF604">
        <v>0.32690000000000002</v>
      </c>
      <c r="BG604">
        <v>0.60819999999999996</v>
      </c>
      <c r="BH604">
        <v>0.19869999999999999</v>
      </c>
      <c r="BI604">
        <v>0.13159999999999999</v>
      </c>
      <c r="BJ604">
        <v>3.1600000000000003E-2</v>
      </c>
      <c r="BK604">
        <v>2.9899999999999999E-2</v>
      </c>
    </row>
    <row r="605" spans="1:63" x14ac:dyDescent="0.25">
      <c r="A605" t="s">
        <v>606</v>
      </c>
      <c r="B605">
        <v>45153</v>
      </c>
      <c r="C605">
        <v>126</v>
      </c>
      <c r="D605">
        <v>36.49</v>
      </c>
      <c r="E605" s="1">
        <v>4597.78</v>
      </c>
      <c r="F605" s="1">
        <v>4051.36</v>
      </c>
      <c r="G605">
        <v>3.8E-3</v>
      </c>
      <c r="H605">
        <v>5.0000000000000001E-4</v>
      </c>
      <c r="I605">
        <v>0.1055</v>
      </c>
      <c r="J605">
        <v>8.0000000000000004E-4</v>
      </c>
      <c r="K605">
        <v>1.4999999999999999E-2</v>
      </c>
      <c r="L605">
        <v>0.74990000000000001</v>
      </c>
      <c r="M605">
        <v>0.1244</v>
      </c>
      <c r="N605">
        <v>0.8448</v>
      </c>
      <c r="O605">
        <v>3.5999999999999999E-3</v>
      </c>
      <c r="P605">
        <v>0.1668</v>
      </c>
      <c r="Q605" s="1">
        <v>64834.45</v>
      </c>
      <c r="R605">
        <v>0.22370000000000001</v>
      </c>
      <c r="S605">
        <v>0.18090000000000001</v>
      </c>
      <c r="T605">
        <v>0.59540000000000004</v>
      </c>
      <c r="U605">
        <v>29.25</v>
      </c>
      <c r="V605" s="1">
        <v>96456.91</v>
      </c>
      <c r="W605">
        <v>150.66</v>
      </c>
      <c r="X605" s="1">
        <v>147464.76999999999</v>
      </c>
      <c r="Y605">
        <v>0.82089999999999996</v>
      </c>
      <c r="Z605">
        <v>0.14069999999999999</v>
      </c>
      <c r="AA605">
        <v>3.8399999999999997E-2</v>
      </c>
      <c r="AB605">
        <v>0.17910000000000001</v>
      </c>
      <c r="AC605">
        <v>147.46</v>
      </c>
      <c r="AD605" s="1">
        <v>5068.09</v>
      </c>
      <c r="AE605">
        <v>670.78</v>
      </c>
      <c r="AF605" s="1">
        <v>143108.79</v>
      </c>
      <c r="AG605">
        <v>273</v>
      </c>
      <c r="AH605" s="1">
        <v>31490</v>
      </c>
      <c r="AI605" s="1">
        <v>51242</v>
      </c>
      <c r="AJ605">
        <v>44.28</v>
      </c>
      <c r="AK605">
        <v>33.770000000000003</v>
      </c>
      <c r="AL605">
        <v>35.159999999999997</v>
      </c>
      <c r="AM605">
        <v>4.3</v>
      </c>
      <c r="AN605">
        <v>908.68</v>
      </c>
      <c r="AO605">
        <v>1.4218999999999999</v>
      </c>
      <c r="AP605" s="1">
        <v>1642.44</v>
      </c>
      <c r="AQ605" s="1">
        <v>1804.8</v>
      </c>
      <c r="AR605" s="1">
        <v>7476.22</v>
      </c>
      <c r="AS605">
        <v>979.46</v>
      </c>
      <c r="AT605">
        <v>339.05</v>
      </c>
      <c r="AU605" s="1">
        <v>12241.99</v>
      </c>
      <c r="AV605" s="1">
        <v>6596.96</v>
      </c>
      <c r="AW605">
        <v>0.45550000000000002</v>
      </c>
      <c r="AX605" s="1">
        <v>5760.11</v>
      </c>
      <c r="AY605">
        <v>0.3977</v>
      </c>
      <c r="AZ605">
        <v>662.28</v>
      </c>
      <c r="BA605">
        <v>4.5699999999999998E-2</v>
      </c>
      <c r="BB605" s="1">
        <v>1462.71</v>
      </c>
      <c r="BC605">
        <v>0.10100000000000001</v>
      </c>
      <c r="BD605" s="1">
        <v>14482.07</v>
      </c>
      <c r="BE605" s="1">
        <v>3530.31</v>
      </c>
      <c r="BF605">
        <v>0.99780000000000002</v>
      </c>
      <c r="BG605">
        <v>0.51719999999999999</v>
      </c>
      <c r="BH605">
        <v>0.16919999999999999</v>
      </c>
      <c r="BI605">
        <v>0.2853</v>
      </c>
      <c r="BJ605">
        <v>2.07E-2</v>
      </c>
      <c r="BK605">
        <v>7.4999999999999997E-3</v>
      </c>
    </row>
    <row r="606" spans="1:63" x14ac:dyDescent="0.25">
      <c r="A606" t="s">
        <v>607</v>
      </c>
      <c r="B606">
        <v>45674</v>
      </c>
      <c r="C606">
        <v>17</v>
      </c>
      <c r="D606">
        <v>32.729999999999997</v>
      </c>
      <c r="E606">
        <v>556.42999999999995</v>
      </c>
      <c r="F606">
        <v>667.7</v>
      </c>
      <c r="G606">
        <v>8.9999999999999993E-3</v>
      </c>
      <c r="H606">
        <v>0</v>
      </c>
      <c r="I606">
        <v>7.4499999999999997E-2</v>
      </c>
      <c r="J606">
        <v>7.3000000000000001E-3</v>
      </c>
      <c r="K606">
        <v>8.5099999999999995E-2</v>
      </c>
      <c r="L606">
        <v>0.65680000000000005</v>
      </c>
      <c r="M606">
        <v>0.1673</v>
      </c>
      <c r="N606">
        <v>0.35909999999999997</v>
      </c>
      <c r="O606">
        <v>4.3E-3</v>
      </c>
      <c r="P606">
        <v>0.14549999999999999</v>
      </c>
      <c r="Q606" s="1">
        <v>65480.35</v>
      </c>
      <c r="R606">
        <v>0.31669999999999998</v>
      </c>
      <c r="S606">
        <v>0.1333</v>
      </c>
      <c r="T606">
        <v>0.55000000000000004</v>
      </c>
      <c r="U606">
        <v>7.27</v>
      </c>
      <c r="V606" s="1">
        <v>81489.820000000007</v>
      </c>
      <c r="W606">
        <v>73.92</v>
      </c>
      <c r="X606" s="1">
        <v>254306.83</v>
      </c>
      <c r="Y606">
        <v>0.89029999999999998</v>
      </c>
      <c r="Z606">
        <v>9.64E-2</v>
      </c>
      <c r="AA606">
        <v>1.34E-2</v>
      </c>
      <c r="AB606">
        <v>0.10970000000000001</v>
      </c>
      <c r="AC606">
        <v>254.31</v>
      </c>
      <c r="AD606" s="1">
        <v>9419.18</v>
      </c>
      <c r="AE606" s="1">
        <v>1178.05</v>
      </c>
      <c r="AF606" s="1">
        <v>181892.83</v>
      </c>
      <c r="AG606">
        <v>440</v>
      </c>
      <c r="AH606" s="1">
        <v>39953</v>
      </c>
      <c r="AI606" s="1">
        <v>86933</v>
      </c>
      <c r="AJ606">
        <v>68.37</v>
      </c>
      <c r="AK606">
        <v>35.89</v>
      </c>
      <c r="AL606">
        <v>43.27</v>
      </c>
      <c r="AM606">
        <v>4.3</v>
      </c>
      <c r="AN606" s="1">
        <v>3030.45</v>
      </c>
      <c r="AO606">
        <v>1.2997000000000001</v>
      </c>
      <c r="AP606" s="1">
        <v>2950.98</v>
      </c>
      <c r="AQ606" s="1">
        <v>1918.23</v>
      </c>
      <c r="AR606" s="1">
        <v>8054.73</v>
      </c>
      <c r="AS606">
        <v>438.59</v>
      </c>
      <c r="AT606">
        <v>423.44</v>
      </c>
      <c r="AU606" s="1">
        <v>13785.95</v>
      </c>
      <c r="AV606" s="1">
        <v>3174.9</v>
      </c>
      <c r="AW606">
        <v>0.21299999999999999</v>
      </c>
      <c r="AX606" s="1">
        <v>8961.57</v>
      </c>
      <c r="AY606">
        <v>0.60109999999999997</v>
      </c>
      <c r="AZ606" s="1">
        <v>2252.39</v>
      </c>
      <c r="BA606">
        <v>0.15110000000000001</v>
      </c>
      <c r="BB606">
        <v>519.89</v>
      </c>
      <c r="BC606">
        <v>3.49E-2</v>
      </c>
      <c r="BD606" s="1">
        <v>14908.76</v>
      </c>
      <c r="BE606" s="1">
        <v>4014.93</v>
      </c>
      <c r="BF606">
        <v>0.49359999999999998</v>
      </c>
      <c r="BG606">
        <v>0.5796</v>
      </c>
      <c r="BH606">
        <v>0.22370000000000001</v>
      </c>
      <c r="BI606">
        <v>0.16309999999999999</v>
      </c>
      <c r="BJ606">
        <v>1.8200000000000001E-2</v>
      </c>
      <c r="BK606">
        <v>1.5299999999999999E-2</v>
      </c>
    </row>
    <row r="607" spans="1:63" x14ac:dyDescent="0.25">
      <c r="A607" t="s">
        <v>608</v>
      </c>
      <c r="B607">
        <v>45161</v>
      </c>
      <c r="C607">
        <v>46</v>
      </c>
      <c r="D607">
        <v>211.2</v>
      </c>
      <c r="E607" s="1">
        <v>9715.14</v>
      </c>
      <c r="F607" s="1">
        <v>5264.39</v>
      </c>
      <c r="G607">
        <v>4.0000000000000002E-4</v>
      </c>
      <c r="H607">
        <v>0</v>
      </c>
      <c r="I607">
        <v>0.57699999999999996</v>
      </c>
      <c r="J607">
        <v>1.6000000000000001E-3</v>
      </c>
      <c r="K607">
        <v>0.1946</v>
      </c>
      <c r="L607">
        <v>0.13869999999999999</v>
      </c>
      <c r="M607">
        <v>8.7599999999999997E-2</v>
      </c>
      <c r="N607">
        <v>0.99980000000000002</v>
      </c>
      <c r="O607">
        <v>6.9000000000000006E-2</v>
      </c>
      <c r="P607">
        <v>0.18110000000000001</v>
      </c>
      <c r="Q607" s="1">
        <v>47807.31</v>
      </c>
      <c r="R607">
        <v>0.59809999999999997</v>
      </c>
      <c r="S607">
        <v>0.17480000000000001</v>
      </c>
      <c r="T607">
        <v>0.22720000000000001</v>
      </c>
      <c r="U607">
        <v>136.1</v>
      </c>
      <c r="V607" s="1">
        <v>74213.990000000005</v>
      </c>
      <c r="W607">
        <v>71.09</v>
      </c>
      <c r="X607" s="1">
        <v>50318.87</v>
      </c>
      <c r="Y607">
        <v>0.50649999999999995</v>
      </c>
      <c r="Z607">
        <v>0.3417</v>
      </c>
      <c r="AA607">
        <v>0.15179999999999999</v>
      </c>
      <c r="AB607">
        <v>0.49349999999999999</v>
      </c>
      <c r="AC607">
        <v>50.32</v>
      </c>
      <c r="AD607" s="1">
        <v>2780.25</v>
      </c>
      <c r="AE607">
        <v>379.81</v>
      </c>
      <c r="AF607" s="1">
        <v>40376.04</v>
      </c>
      <c r="AG607">
        <v>2</v>
      </c>
      <c r="AH607" s="1">
        <v>20228</v>
      </c>
      <c r="AI607" s="1">
        <v>30335</v>
      </c>
      <c r="AJ607">
        <v>57.5</v>
      </c>
      <c r="AK607">
        <v>53.17</v>
      </c>
      <c r="AL607">
        <v>57.34</v>
      </c>
      <c r="AM607">
        <v>4.2</v>
      </c>
      <c r="AN607">
        <v>0</v>
      </c>
      <c r="AO607">
        <v>1.2981</v>
      </c>
      <c r="AP607" s="1">
        <v>3465.24</v>
      </c>
      <c r="AQ607" s="1">
        <v>3483.51</v>
      </c>
      <c r="AR607" s="1">
        <v>9122.61</v>
      </c>
      <c r="AS607" s="1">
        <v>1132.73</v>
      </c>
      <c r="AT607">
        <v>868.11</v>
      </c>
      <c r="AU607" s="1">
        <v>18072.21</v>
      </c>
      <c r="AV607" s="1">
        <v>19016.7</v>
      </c>
      <c r="AW607">
        <v>0.72330000000000005</v>
      </c>
      <c r="AX607" s="1">
        <v>4431.92</v>
      </c>
      <c r="AY607">
        <v>0.1686</v>
      </c>
      <c r="AZ607">
        <v>340.91</v>
      </c>
      <c r="BA607">
        <v>1.2999999999999999E-2</v>
      </c>
      <c r="BB607" s="1">
        <v>2503.2399999999998</v>
      </c>
      <c r="BC607">
        <v>9.5200000000000007E-2</v>
      </c>
      <c r="BD607" s="1">
        <v>26292.78</v>
      </c>
      <c r="BE607" s="1">
        <v>5864.07</v>
      </c>
      <c r="BF607">
        <v>5.8541999999999996</v>
      </c>
      <c r="BG607">
        <v>0.40400000000000003</v>
      </c>
      <c r="BH607">
        <v>0.16250000000000001</v>
      </c>
      <c r="BI607">
        <v>0.40600000000000003</v>
      </c>
      <c r="BJ607">
        <v>1.7899999999999999E-2</v>
      </c>
      <c r="BK607">
        <v>9.7000000000000003E-3</v>
      </c>
    </row>
    <row r="608" spans="1:63" x14ac:dyDescent="0.25">
      <c r="A608" t="s">
        <v>609</v>
      </c>
      <c r="B608">
        <v>49544</v>
      </c>
      <c r="C608">
        <v>104</v>
      </c>
      <c r="D608">
        <v>13.38</v>
      </c>
      <c r="E608" s="1">
        <v>1391.76</v>
      </c>
      <c r="F608" s="1">
        <v>1247.3900000000001</v>
      </c>
      <c r="G608">
        <v>3.8999999999999998E-3</v>
      </c>
      <c r="H608">
        <v>0</v>
      </c>
      <c r="I608">
        <v>5.8999999999999999E-3</v>
      </c>
      <c r="J608">
        <v>1E-4</v>
      </c>
      <c r="K608">
        <v>4.5999999999999999E-3</v>
      </c>
      <c r="L608">
        <v>0.95840000000000003</v>
      </c>
      <c r="M608">
        <v>2.7099999999999999E-2</v>
      </c>
      <c r="N608">
        <v>0.438</v>
      </c>
      <c r="O608">
        <v>0</v>
      </c>
      <c r="P608">
        <v>0.1482</v>
      </c>
      <c r="Q608" s="1">
        <v>62505.31</v>
      </c>
      <c r="R608">
        <v>0.15790000000000001</v>
      </c>
      <c r="S608">
        <v>0.1789</v>
      </c>
      <c r="T608">
        <v>0.66320000000000001</v>
      </c>
      <c r="U608">
        <v>8.14</v>
      </c>
      <c r="V608" s="1">
        <v>70339.399999999994</v>
      </c>
      <c r="W608">
        <v>161.82</v>
      </c>
      <c r="X608" s="1">
        <v>169362.33</v>
      </c>
      <c r="Y608">
        <v>0.70620000000000005</v>
      </c>
      <c r="Z608">
        <v>0.15709999999999999</v>
      </c>
      <c r="AA608">
        <v>0.1368</v>
      </c>
      <c r="AB608">
        <v>0.29380000000000001</v>
      </c>
      <c r="AC608">
        <v>169.36</v>
      </c>
      <c r="AD608" s="1">
        <v>4292.83</v>
      </c>
      <c r="AE608">
        <v>404.47</v>
      </c>
      <c r="AF608" s="1">
        <v>158152.54</v>
      </c>
      <c r="AG608">
        <v>359</v>
      </c>
      <c r="AH608" s="1">
        <v>38610</v>
      </c>
      <c r="AI608" s="1">
        <v>57961</v>
      </c>
      <c r="AJ608">
        <v>33.5</v>
      </c>
      <c r="AK608">
        <v>23.46</v>
      </c>
      <c r="AL608">
        <v>26.71</v>
      </c>
      <c r="AM608">
        <v>4.7</v>
      </c>
      <c r="AN608" s="1">
        <v>1139.71</v>
      </c>
      <c r="AO608">
        <v>0.92800000000000005</v>
      </c>
      <c r="AP608" s="1">
        <v>1445.42</v>
      </c>
      <c r="AQ608" s="1">
        <v>2446.17</v>
      </c>
      <c r="AR608" s="1">
        <v>6601.9</v>
      </c>
      <c r="AS608">
        <v>908.44</v>
      </c>
      <c r="AT608">
        <v>163.21</v>
      </c>
      <c r="AU608" s="1">
        <v>11565.15</v>
      </c>
      <c r="AV608" s="1">
        <v>5528.91</v>
      </c>
      <c r="AW608">
        <v>0.43109999999999998</v>
      </c>
      <c r="AX608" s="1">
        <v>5220.3</v>
      </c>
      <c r="AY608">
        <v>0.40699999999999997</v>
      </c>
      <c r="AZ608" s="1">
        <v>1391.79</v>
      </c>
      <c r="BA608">
        <v>0.1085</v>
      </c>
      <c r="BB608">
        <v>685.33</v>
      </c>
      <c r="BC608">
        <v>5.3400000000000003E-2</v>
      </c>
      <c r="BD608" s="1">
        <v>12826.33</v>
      </c>
      <c r="BE608" s="1">
        <v>4210.9799999999996</v>
      </c>
      <c r="BF608">
        <v>1.0504</v>
      </c>
      <c r="BG608">
        <v>0.52790000000000004</v>
      </c>
      <c r="BH608">
        <v>0.24529999999999999</v>
      </c>
      <c r="BI608">
        <v>0.1951</v>
      </c>
      <c r="BJ608">
        <v>1.9099999999999999E-2</v>
      </c>
      <c r="BK608">
        <v>1.2699999999999999E-2</v>
      </c>
    </row>
    <row r="609" spans="1:63" x14ac:dyDescent="0.25">
      <c r="A609" t="s">
        <v>610</v>
      </c>
      <c r="B609">
        <v>45179</v>
      </c>
      <c r="C609">
        <v>18</v>
      </c>
      <c r="D609">
        <v>231.57</v>
      </c>
      <c r="E609" s="1">
        <v>4168.22</v>
      </c>
      <c r="F609" s="1">
        <v>3176.03</v>
      </c>
      <c r="G609">
        <v>3.0000000000000001E-3</v>
      </c>
      <c r="H609">
        <v>5.9999999999999995E-4</v>
      </c>
      <c r="I609">
        <v>9.69E-2</v>
      </c>
      <c r="J609">
        <v>1E-3</v>
      </c>
      <c r="K609">
        <v>2.5700000000000001E-2</v>
      </c>
      <c r="L609">
        <v>0.68910000000000005</v>
      </c>
      <c r="M609">
        <v>0.1837</v>
      </c>
      <c r="N609">
        <v>0.99109999999999998</v>
      </c>
      <c r="O609">
        <v>0</v>
      </c>
      <c r="P609">
        <v>0.25700000000000001</v>
      </c>
      <c r="Q609" s="1">
        <v>53071.13</v>
      </c>
      <c r="R609">
        <v>0.44490000000000002</v>
      </c>
      <c r="S609">
        <v>0.1633</v>
      </c>
      <c r="T609">
        <v>0.39179999999999998</v>
      </c>
      <c r="U609">
        <v>32.22</v>
      </c>
      <c r="V609" s="1">
        <v>64995.81</v>
      </c>
      <c r="W609">
        <v>125.4</v>
      </c>
      <c r="X609" s="1">
        <v>98360.24</v>
      </c>
      <c r="Y609">
        <v>0.62429999999999997</v>
      </c>
      <c r="Z609">
        <v>0.32669999999999999</v>
      </c>
      <c r="AA609">
        <v>4.9000000000000002E-2</v>
      </c>
      <c r="AB609">
        <v>0.37569999999999998</v>
      </c>
      <c r="AC609">
        <v>98.36</v>
      </c>
      <c r="AD609" s="1">
        <v>2618.66</v>
      </c>
      <c r="AE609">
        <v>316.60000000000002</v>
      </c>
      <c r="AF609" s="1">
        <v>82117.69</v>
      </c>
      <c r="AG609">
        <v>60</v>
      </c>
      <c r="AH609" s="1">
        <v>24679</v>
      </c>
      <c r="AI609" s="1">
        <v>40041</v>
      </c>
      <c r="AJ609">
        <v>46.55</v>
      </c>
      <c r="AK609">
        <v>25.69</v>
      </c>
      <c r="AL609">
        <v>25.41</v>
      </c>
      <c r="AM609">
        <v>4.45</v>
      </c>
      <c r="AN609">
        <v>0</v>
      </c>
      <c r="AO609">
        <v>0.85729999999999995</v>
      </c>
      <c r="AP609" s="1">
        <v>1434.35</v>
      </c>
      <c r="AQ609" s="1">
        <v>2805.39</v>
      </c>
      <c r="AR609" s="1">
        <v>7476.26</v>
      </c>
      <c r="AS609">
        <v>861.11</v>
      </c>
      <c r="AT609">
        <v>476.75</v>
      </c>
      <c r="AU609" s="1">
        <v>13053.86</v>
      </c>
      <c r="AV609" s="1">
        <v>11041.07</v>
      </c>
      <c r="AW609">
        <v>0.65649999999999997</v>
      </c>
      <c r="AX609" s="1">
        <v>2848.77</v>
      </c>
      <c r="AY609">
        <v>0.1694</v>
      </c>
      <c r="AZ609">
        <v>870.05</v>
      </c>
      <c r="BA609">
        <v>5.1700000000000003E-2</v>
      </c>
      <c r="BB609" s="1">
        <v>2059.0300000000002</v>
      </c>
      <c r="BC609">
        <v>0.12239999999999999</v>
      </c>
      <c r="BD609" s="1">
        <v>16818.91</v>
      </c>
      <c r="BE609" s="1">
        <v>5807.83</v>
      </c>
      <c r="BF609">
        <v>2.9413</v>
      </c>
      <c r="BG609">
        <v>0.41289999999999999</v>
      </c>
      <c r="BH609">
        <v>0.2109</v>
      </c>
      <c r="BI609">
        <v>0.34520000000000001</v>
      </c>
      <c r="BJ609">
        <v>2.53E-2</v>
      </c>
      <c r="BK609">
        <v>5.7000000000000002E-3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8"/>
  <sheetViews>
    <sheetView workbookViewId="0">
      <selection activeCell="O22" sqref="O22"/>
    </sheetView>
  </sheetViews>
  <sheetFormatPr defaultRowHeight="15" x14ac:dyDescent="0.25"/>
  <cols>
    <col min="1" max="1" width="39.28515625" bestFit="1" customWidth="1"/>
    <col min="2" max="4" width="7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9" bestFit="1" customWidth="1"/>
    <col min="34" max="34" width="9.140625" bestFit="1" customWidth="1"/>
    <col min="35" max="35" width="10.140625" bestFit="1" customWidth="1"/>
    <col min="36" max="36" width="6.85546875" bestFit="1" customWidth="1"/>
    <col min="37" max="38" width="6" bestFit="1" customWidth="1"/>
    <col min="39" max="39" width="5" bestFit="1" customWidth="1"/>
    <col min="40" max="40" width="8.140625" bestFit="1" customWidth="1"/>
    <col min="41" max="41" width="7" bestFit="1" customWidth="1"/>
    <col min="42" max="45" width="8.140625" bestFit="1" customWidth="1"/>
    <col min="46" max="46" width="7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6" width="9.140625" bestFit="1" customWidth="1"/>
    <col min="57" max="57" width="8.140625" bestFit="1" customWidth="1"/>
    <col min="58" max="63" width="7" bestFit="1" customWidth="1"/>
  </cols>
  <sheetData>
    <row r="1" spans="1:63" ht="204.75" x14ac:dyDescent="0.25">
      <c r="A1" s="2" t="s">
        <v>0</v>
      </c>
      <c r="B1" s="3" t="s">
        <v>1</v>
      </c>
      <c r="C1" s="4" t="s">
        <v>752</v>
      </c>
      <c r="D1" s="5" t="s">
        <v>753</v>
      </c>
      <c r="E1" s="5" t="s">
        <v>754</v>
      </c>
      <c r="F1" s="5" t="s">
        <v>755</v>
      </c>
      <c r="G1" s="6" t="s">
        <v>756</v>
      </c>
      <c r="H1" s="6" t="s">
        <v>757</v>
      </c>
      <c r="I1" s="6" t="s">
        <v>758</v>
      </c>
      <c r="J1" s="6" t="s">
        <v>759</v>
      </c>
      <c r="K1" s="6" t="s">
        <v>760</v>
      </c>
      <c r="L1" s="6" t="s">
        <v>761</v>
      </c>
      <c r="M1" s="6" t="s">
        <v>762</v>
      </c>
      <c r="N1" s="6" t="s">
        <v>763</v>
      </c>
      <c r="O1" s="6" t="s">
        <v>764</v>
      </c>
      <c r="P1" s="6" t="s">
        <v>765</v>
      </c>
      <c r="Q1" s="7" t="s">
        <v>766</v>
      </c>
      <c r="R1" s="6" t="s">
        <v>767</v>
      </c>
      <c r="S1" s="6" t="s">
        <v>768</v>
      </c>
      <c r="T1" s="6" t="s">
        <v>769</v>
      </c>
      <c r="U1" s="5" t="s">
        <v>770</v>
      </c>
      <c r="V1" s="7" t="s">
        <v>771</v>
      </c>
      <c r="W1" s="8" t="s">
        <v>772</v>
      </c>
      <c r="X1" s="7" t="s">
        <v>773</v>
      </c>
      <c r="Y1" s="6" t="s">
        <v>774</v>
      </c>
      <c r="Z1" s="6" t="s">
        <v>775</v>
      </c>
      <c r="AA1" s="6" t="s">
        <v>776</v>
      </c>
      <c r="AB1" s="6" t="s">
        <v>777</v>
      </c>
      <c r="AC1" s="7" t="s">
        <v>778</v>
      </c>
      <c r="AD1" s="7" t="s">
        <v>779</v>
      </c>
      <c r="AE1" s="7" t="s">
        <v>780</v>
      </c>
      <c r="AF1" s="12" t="s">
        <v>781</v>
      </c>
      <c r="AG1" s="9" t="s">
        <v>782</v>
      </c>
      <c r="AH1" s="10" t="s">
        <v>783</v>
      </c>
      <c r="AI1" s="10" t="s">
        <v>784</v>
      </c>
      <c r="AJ1" s="8" t="s">
        <v>785</v>
      </c>
      <c r="AK1" s="8" t="s">
        <v>786</v>
      </c>
      <c r="AL1" s="8" t="s">
        <v>787</v>
      </c>
      <c r="AM1" s="8" t="s">
        <v>611</v>
      </c>
      <c r="AN1" s="7" t="s">
        <v>788</v>
      </c>
      <c r="AO1" s="11" t="s">
        <v>789</v>
      </c>
      <c r="AP1" s="7" t="s">
        <v>790</v>
      </c>
      <c r="AQ1" s="7" t="s">
        <v>791</v>
      </c>
      <c r="AR1" s="7" t="s">
        <v>792</v>
      </c>
      <c r="AS1" s="7" t="s">
        <v>793</v>
      </c>
      <c r="AT1" s="7" t="s">
        <v>794</v>
      </c>
      <c r="AU1" s="7" t="s">
        <v>795</v>
      </c>
      <c r="AV1" s="7" t="s">
        <v>796</v>
      </c>
      <c r="AW1" s="6" t="s">
        <v>797</v>
      </c>
      <c r="AX1" s="7" t="s">
        <v>798</v>
      </c>
      <c r="AY1" s="6" t="s">
        <v>799</v>
      </c>
      <c r="AZ1" s="7" t="s">
        <v>800</v>
      </c>
      <c r="BA1" s="6" t="s">
        <v>801</v>
      </c>
      <c r="BB1" s="7" t="s">
        <v>802</v>
      </c>
      <c r="BC1" s="6" t="s">
        <v>803</v>
      </c>
      <c r="BD1" s="7" t="s">
        <v>804</v>
      </c>
      <c r="BE1" s="7" t="s">
        <v>805</v>
      </c>
      <c r="BF1" s="6" t="s">
        <v>806</v>
      </c>
      <c r="BG1" s="6" t="s">
        <v>807</v>
      </c>
      <c r="BH1" s="6" t="s">
        <v>808</v>
      </c>
      <c r="BI1" s="6" t="s">
        <v>809</v>
      </c>
      <c r="BJ1" s="6" t="s">
        <v>810</v>
      </c>
      <c r="BK1" s="6" t="s">
        <v>811</v>
      </c>
    </row>
    <row r="2" spans="1:63" x14ac:dyDescent="0.25">
      <c r="A2" t="s">
        <v>3</v>
      </c>
      <c r="B2">
        <v>45187</v>
      </c>
      <c r="C2">
        <v>38.19</v>
      </c>
      <c r="D2">
        <v>28.55</v>
      </c>
      <c r="E2" s="1">
        <v>1090.49</v>
      </c>
      <c r="F2" s="1">
        <v>1070.58</v>
      </c>
      <c r="G2">
        <v>8.5000000000000006E-3</v>
      </c>
      <c r="H2">
        <v>4.0000000000000002E-4</v>
      </c>
      <c r="I2">
        <v>1.06E-2</v>
      </c>
      <c r="J2">
        <v>1.1000000000000001E-3</v>
      </c>
      <c r="K2">
        <v>2.35E-2</v>
      </c>
      <c r="L2">
        <v>0.92759999999999998</v>
      </c>
      <c r="M2">
        <v>2.8400000000000002E-2</v>
      </c>
      <c r="N2">
        <v>0.33110000000000001</v>
      </c>
      <c r="O2">
        <v>5.7999999999999996E-3</v>
      </c>
      <c r="P2">
        <v>0.12839999999999999</v>
      </c>
      <c r="Q2" s="1">
        <v>56533.32</v>
      </c>
      <c r="R2">
        <v>0.25459999999999999</v>
      </c>
      <c r="S2">
        <v>0.18459999999999999</v>
      </c>
      <c r="T2">
        <v>0.56069999999999998</v>
      </c>
      <c r="U2">
        <v>9.0500000000000007</v>
      </c>
      <c r="V2" s="1">
        <v>75451.06</v>
      </c>
      <c r="W2">
        <v>116.81</v>
      </c>
      <c r="X2" s="1">
        <v>189861.88</v>
      </c>
      <c r="Y2">
        <v>0.79310000000000003</v>
      </c>
      <c r="Z2">
        <v>0.13869999999999999</v>
      </c>
      <c r="AA2">
        <v>6.8199999999999997E-2</v>
      </c>
      <c r="AB2">
        <v>0.2069</v>
      </c>
      <c r="AC2">
        <v>189.86</v>
      </c>
      <c r="AD2" s="1">
        <v>5410.75</v>
      </c>
      <c r="AE2">
        <v>629.88</v>
      </c>
      <c r="AF2" s="1">
        <v>189626.53</v>
      </c>
      <c r="AG2" t="s">
        <v>4</v>
      </c>
      <c r="AH2" s="1">
        <v>34172</v>
      </c>
      <c r="AI2" s="1">
        <v>55895.99</v>
      </c>
      <c r="AJ2">
        <v>45.05</v>
      </c>
      <c r="AK2">
        <v>26.56</v>
      </c>
      <c r="AL2">
        <v>30.62</v>
      </c>
      <c r="AM2">
        <v>4.8</v>
      </c>
      <c r="AN2" s="1">
        <v>1891.19</v>
      </c>
      <c r="AO2">
        <v>1.0515000000000001</v>
      </c>
      <c r="AP2" s="1">
        <v>1524.04</v>
      </c>
      <c r="AQ2" s="1">
        <v>2052.6999999999998</v>
      </c>
      <c r="AR2" s="1">
        <v>6156.08</v>
      </c>
      <c r="AS2">
        <v>540.80999999999995</v>
      </c>
      <c r="AT2">
        <v>276.88</v>
      </c>
      <c r="AU2" s="1">
        <v>10550.52</v>
      </c>
      <c r="AV2" s="1">
        <v>5064.1899999999996</v>
      </c>
      <c r="AW2">
        <v>0.40789999999999998</v>
      </c>
      <c r="AX2" s="1">
        <v>5108.5200000000004</v>
      </c>
      <c r="AY2">
        <v>0.41149999999999998</v>
      </c>
      <c r="AZ2" s="1">
        <v>1535</v>
      </c>
      <c r="BA2">
        <v>0.1236</v>
      </c>
      <c r="BB2">
        <v>706.92</v>
      </c>
      <c r="BC2">
        <v>5.6899999999999999E-2</v>
      </c>
      <c r="BD2" s="1">
        <v>12414.63</v>
      </c>
      <c r="BE2" s="1">
        <v>3887.26</v>
      </c>
      <c r="BF2">
        <v>0.93600000000000005</v>
      </c>
      <c r="BG2">
        <v>0.51990000000000003</v>
      </c>
      <c r="BH2">
        <v>0.2102</v>
      </c>
      <c r="BI2">
        <v>0.21870000000000001</v>
      </c>
      <c r="BJ2">
        <v>3.1800000000000002E-2</v>
      </c>
      <c r="BK2">
        <v>1.9300000000000001E-2</v>
      </c>
    </row>
    <row r="3" spans="1:63" x14ac:dyDescent="0.25">
      <c r="A3" t="s">
        <v>5</v>
      </c>
      <c r="B3">
        <v>49494</v>
      </c>
      <c r="C3">
        <v>119.33</v>
      </c>
      <c r="D3">
        <v>9.36</v>
      </c>
      <c r="E3" s="1">
        <v>1116.45</v>
      </c>
      <c r="F3" s="1">
        <v>1096.07</v>
      </c>
      <c r="G3">
        <v>1.8E-3</v>
      </c>
      <c r="H3">
        <v>5.9999999999999995E-4</v>
      </c>
      <c r="I3">
        <v>6.4000000000000003E-3</v>
      </c>
      <c r="J3">
        <v>1E-3</v>
      </c>
      <c r="K3">
        <v>2.07E-2</v>
      </c>
      <c r="L3">
        <v>0.94669999999999999</v>
      </c>
      <c r="M3">
        <v>2.2700000000000001E-2</v>
      </c>
      <c r="N3">
        <v>0.39810000000000001</v>
      </c>
      <c r="O3">
        <v>1.6999999999999999E-3</v>
      </c>
      <c r="P3">
        <v>0.1535</v>
      </c>
      <c r="Q3" s="1">
        <v>55072.36</v>
      </c>
      <c r="R3">
        <v>0.2397</v>
      </c>
      <c r="S3">
        <v>0.19589999999999999</v>
      </c>
      <c r="T3">
        <v>0.56440000000000001</v>
      </c>
      <c r="U3">
        <v>9.82</v>
      </c>
      <c r="V3" s="1">
        <v>70790.710000000006</v>
      </c>
      <c r="W3">
        <v>108.86</v>
      </c>
      <c r="X3" s="1">
        <v>161403.69</v>
      </c>
      <c r="Y3">
        <v>0.82420000000000004</v>
      </c>
      <c r="Z3">
        <v>5.5E-2</v>
      </c>
      <c r="AA3">
        <v>0.12089999999999999</v>
      </c>
      <c r="AB3">
        <v>0.17580000000000001</v>
      </c>
      <c r="AC3">
        <v>161.4</v>
      </c>
      <c r="AD3" s="1">
        <v>4178.34</v>
      </c>
      <c r="AE3">
        <v>472.01</v>
      </c>
      <c r="AF3" s="1">
        <v>153965.47</v>
      </c>
      <c r="AG3" t="s">
        <v>4</v>
      </c>
      <c r="AH3" s="1">
        <v>34139</v>
      </c>
      <c r="AI3" s="1">
        <v>51952.62</v>
      </c>
      <c r="AJ3">
        <v>37.17</v>
      </c>
      <c r="AK3">
        <v>24.17</v>
      </c>
      <c r="AL3">
        <v>27.95</v>
      </c>
      <c r="AM3">
        <v>4.49</v>
      </c>
      <c r="AN3" s="1">
        <v>1132.1500000000001</v>
      </c>
      <c r="AO3">
        <v>1.288</v>
      </c>
      <c r="AP3" s="1">
        <v>1522.39</v>
      </c>
      <c r="AQ3" s="1">
        <v>2436.87</v>
      </c>
      <c r="AR3" s="1">
        <v>6782.8</v>
      </c>
      <c r="AS3">
        <v>507.26</v>
      </c>
      <c r="AT3">
        <v>361.42</v>
      </c>
      <c r="AU3" s="1">
        <v>11610.74</v>
      </c>
      <c r="AV3" s="1">
        <v>6683.28</v>
      </c>
      <c r="AW3">
        <v>0.49759999999999999</v>
      </c>
      <c r="AX3" s="1">
        <v>4337.29</v>
      </c>
      <c r="AY3">
        <v>0.32290000000000002</v>
      </c>
      <c r="AZ3" s="1">
        <v>1626.23</v>
      </c>
      <c r="BA3">
        <v>0.1211</v>
      </c>
      <c r="BB3">
        <v>784.8</v>
      </c>
      <c r="BC3">
        <v>5.8400000000000001E-2</v>
      </c>
      <c r="BD3" s="1">
        <v>13431.6</v>
      </c>
      <c r="BE3" s="1">
        <v>5853.39</v>
      </c>
      <c r="BF3">
        <v>1.9777</v>
      </c>
      <c r="BG3">
        <v>0.51149999999999995</v>
      </c>
      <c r="BH3">
        <v>0.23</v>
      </c>
      <c r="BI3">
        <v>0.20050000000000001</v>
      </c>
      <c r="BJ3">
        <v>3.5400000000000001E-2</v>
      </c>
      <c r="BK3">
        <v>2.2599999999999999E-2</v>
      </c>
    </row>
    <row r="4" spans="1:63" x14ac:dyDescent="0.25">
      <c r="A4" t="s">
        <v>6</v>
      </c>
      <c r="B4">
        <v>43489</v>
      </c>
      <c r="C4">
        <v>39.950000000000003</v>
      </c>
      <c r="D4">
        <v>441.81</v>
      </c>
      <c r="E4" s="1">
        <v>17651.259999999998</v>
      </c>
      <c r="F4" s="1">
        <v>13300.75</v>
      </c>
      <c r="G4">
        <v>2.01E-2</v>
      </c>
      <c r="H4">
        <v>1E-3</v>
      </c>
      <c r="I4">
        <v>0.47299999999999998</v>
      </c>
      <c r="J4">
        <v>1.6000000000000001E-3</v>
      </c>
      <c r="K4">
        <v>0.1169</v>
      </c>
      <c r="L4">
        <v>0.30909999999999999</v>
      </c>
      <c r="M4">
        <v>7.8299999999999995E-2</v>
      </c>
      <c r="N4">
        <v>0.9083</v>
      </c>
      <c r="O4">
        <v>8.4599999999999995E-2</v>
      </c>
      <c r="P4">
        <v>0.1938</v>
      </c>
      <c r="Q4" s="1">
        <v>64791.78</v>
      </c>
      <c r="R4">
        <v>0.30669999999999997</v>
      </c>
      <c r="S4">
        <v>0.15759999999999999</v>
      </c>
      <c r="T4">
        <v>0.53569999999999995</v>
      </c>
      <c r="U4">
        <v>131.43</v>
      </c>
      <c r="V4" s="1">
        <v>84136.8</v>
      </c>
      <c r="W4">
        <v>133.88999999999999</v>
      </c>
      <c r="X4" s="1">
        <v>103466.77</v>
      </c>
      <c r="Y4">
        <v>0.58640000000000003</v>
      </c>
      <c r="Z4">
        <v>0.34989999999999999</v>
      </c>
      <c r="AA4">
        <v>6.3700000000000007E-2</v>
      </c>
      <c r="AB4">
        <v>0.41360000000000002</v>
      </c>
      <c r="AC4">
        <v>103.47</v>
      </c>
      <c r="AD4" s="1">
        <v>4950.8500000000004</v>
      </c>
      <c r="AE4">
        <v>465.03</v>
      </c>
      <c r="AF4" s="1">
        <v>75175.039999999994</v>
      </c>
      <c r="AG4" t="s">
        <v>4</v>
      </c>
      <c r="AH4" s="1">
        <v>26294</v>
      </c>
      <c r="AI4" s="1">
        <v>45488.59</v>
      </c>
      <c r="AJ4">
        <v>64.37</v>
      </c>
      <c r="AK4">
        <v>42.43</v>
      </c>
      <c r="AL4">
        <v>50.39</v>
      </c>
      <c r="AM4">
        <v>4.28</v>
      </c>
      <c r="AN4">
        <v>2.13</v>
      </c>
      <c r="AO4">
        <v>1.1337999999999999</v>
      </c>
      <c r="AP4" s="1">
        <v>2211.48</v>
      </c>
      <c r="AQ4" s="1">
        <v>3099.55</v>
      </c>
      <c r="AR4" s="1">
        <v>7972.38</v>
      </c>
      <c r="AS4" s="1">
        <v>1055.55</v>
      </c>
      <c r="AT4">
        <v>661.11</v>
      </c>
      <c r="AU4" s="1">
        <v>15000.07</v>
      </c>
      <c r="AV4" s="1">
        <v>10071.200000000001</v>
      </c>
      <c r="AW4">
        <v>0.52549999999999997</v>
      </c>
      <c r="AX4" s="1">
        <v>6170.4</v>
      </c>
      <c r="AY4">
        <v>0.32200000000000001</v>
      </c>
      <c r="AZ4">
        <v>871.48</v>
      </c>
      <c r="BA4">
        <v>4.5499999999999999E-2</v>
      </c>
      <c r="BB4" s="1">
        <v>2050.79</v>
      </c>
      <c r="BC4">
        <v>0.107</v>
      </c>
      <c r="BD4" s="1">
        <v>19163.86</v>
      </c>
      <c r="BE4" s="1">
        <v>4842.97</v>
      </c>
      <c r="BF4">
        <v>1.8188</v>
      </c>
      <c r="BG4">
        <v>0.46589999999999998</v>
      </c>
      <c r="BH4">
        <v>0.18029999999999999</v>
      </c>
      <c r="BI4">
        <v>0.31769999999999998</v>
      </c>
      <c r="BJ4">
        <v>2.52E-2</v>
      </c>
      <c r="BK4">
        <v>1.0800000000000001E-2</v>
      </c>
    </row>
    <row r="5" spans="1:63" x14ac:dyDescent="0.25">
      <c r="A5" t="s">
        <v>7</v>
      </c>
      <c r="B5">
        <v>45906</v>
      </c>
      <c r="C5">
        <v>116.62</v>
      </c>
      <c r="D5">
        <v>11.33</v>
      </c>
      <c r="E5" s="1">
        <v>1320.73</v>
      </c>
      <c r="F5" s="1">
        <v>1309.3499999999999</v>
      </c>
      <c r="G5">
        <v>1.6999999999999999E-3</v>
      </c>
      <c r="H5">
        <v>4.0000000000000002E-4</v>
      </c>
      <c r="I5">
        <v>6.8999999999999999E-3</v>
      </c>
      <c r="J5">
        <v>8.9999999999999998E-4</v>
      </c>
      <c r="K5">
        <v>1.23E-2</v>
      </c>
      <c r="L5">
        <v>0.95889999999999997</v>
      </c>
      <c r="M5">
        <v>1.89E-2</v>
      </c>
      <c r="N5">
        <v>0.3841</v>
      </c>
      <c r="O5">
        <v>1.1999999999999999E-3</v>
      </c>
      <c r="P5">
        <v>0.14530000000000001</v>
      </c>
      <c r="Q5" s="1">
        <v>56611.040000000001</v>
      </c>
      <c r="R5">
        <v>0.20619999999999999</v>
      </c>
      <c r="S5">
        <v>0.18090000000000001</v>
      </c>
      <c r="T5">
        <v>0.6129</v>
      </c>
      <c r="U5">
        <v>10.96</v>
      </c>
      <c r="V5" s="1">
        <v>74181.95</v>
      </c>
      <c r="W5">
        <v>115.5</v>
      </c>
      <c r="X5" s="1">
        <v>158540.35999999999</v>
      </c>
      <c r="Y5">
        <v>0.78039999999999998</v>
      </c>
      <c r="Z5">
        <v>6.4199999999999993E-2</v>
      </c>
      <c r="AA5">
        <v>0.15540000000000001</v>
      </c>
      <c r="AB5">
        <v>0.21959999999999999</v>
      </c>
      <c r="AC5">
        <v>158.54</v>
      </c>
      <c r="AD5" s="1">
        <v>4303.41</v>
      </c>
      <c r="AE5">
        <v>446.35</v>
      </c>
      <c r="AF5" s="1">
        <v>146239.78</v>
      </c>
      <c r="AG5" t="s">
        <v>4</v>
      </c>
      <c r="AH5" s="1">
        <v>33746</v>
      </c>
      <c r="AI5" s="1">
        <v>53285.41</v>
      </c>
      <c r="AJ5">
        <v>39.67</v>
      </c>
      <c r="AK5">
        <v>24.17</v>
      </c>
      <c r="AL5">
        <v>27.92</v>
      </c>
      <c r="AM5">
        <v>4.3099999999999996</v>
      </c>
      <c r="AN5" s="1">
        <v>1336.55</v>
      </c>
      <c r="AO5">
        <v>1.1701999999999999</v>
      </c>
      <c r="AP5" s="1">
        <v>1518.11</v>
      </c>
      <c r="AQ5" s="1">
        <v>2322.56</v>
      </c>
      <c r="AR5" s="1">
        <v>6607.93</v>
      </c>
      <c r="AS5">
        <v>538.45000000000005</v>
      </c>
      <c r="AT5">
        <v>349.81</v>
      </c>
      <c r="AU5" s="1">
        <v>11336.85</v>
      </c>
      <c r="AV5" s="1">
        <v>6403.29</v>
      </c>
      <c r="AW5">
        <v>0.48280000000000001</v>
      </c>
      <c r="AX5" s="1">
        <v>4588.72</v>
      </c>
      <c r="AY5">
        <v>0.34599999999999997</v>
      </c>
      <c r="AZ5" s="1">
        <v>1526.28</v>
      </c>
      <c r="BA5">
        <v>0.11509999999999999</v>
      </c>
      <c r="BB5">
        <v>745.82</v>
      </c>
      <c r="BC5">
        <v>5.62E-2</v>
      </c>
      <c r="BD5" s="1">
        <v>13264.12</v>
      </c>
      <c r="BE5" s="1">
        <v>5825.44</v>
      </c>
      <c r="BF5">
        <v>1.8228</v>
      </c>
      <c r="BG5">
        <v>0.51659999999999995</v>
      </c>
      <c r="BH5">
        <v>0.23599999999999999</v>
      </c>
      <c r="BI5">
        <v>0.1953</v>
      </c>
      <c r="BJ5">
        <v>3.7699999999999997E-2</v>
      </c>
      <c r="BK5">
        <v>1.44E-2</v>
      </c>
    </row>
    <row r="6" spans="1:63" x14ac:dyDescent="0.25">
      <c r="A6" t="s">
        <v>8</v>
      </c>
      <c r="B6">
        <v>45757</v>
      </c>
      <c r="C6">
        <v>102</v>
      </c>
      <c r="D6">
        <v>10.97</v>
      </c>
      <c r="E6" s="1">
        <v>1119.33</v>
      </c>
      <c r="F6" s="1">
        <v>1092.94</v>
      </c>
      <c r="G6">
        <v>2.0999999999999999E-3</v>
      </c>
      <c r="H6">
        <v>5.9999999999999995E-4</v>
      </c>
      <c r="I6">
        <v>6.1999999999999998E-3</v>
      </c>
      <c r="J6">
        <v>1.1000000000000001E-3</v>
      </c>
      <c r="K6">
        <v>1.49E-2</v>
      </c>
      <c r="L6">
        <v>0.9546</v>
      </c>
      <c r="M6">
        <v>2.0500000000000001E-2</v>
      </c>
      <c r="N6">
        <v>0.34949999999999998</v>
      </c>
      <c r="O6">
        <v>8.9999999999999998E-4</v>
      </c>
      <c r="P6">
        <v>0.1467</v>
      </c>
      <c r="Q6" s="1">
        <v>55773.32</v>
      </c>
      <c r="R6">
        <v>0.222</v>
      </c>
      <c r="S6">
        <v>0.1653</v>
      </c>
      <c r="T6">
        <v>0.61270000000000002</v>
      </c>
      <c r="U6">
        <v>9.7799999999999994</v>
      </c>
      <c r="V6" s="1">
        <v>69941.91</v>
      </c>
      <c r="W6">
        <v>109.18</v>
      </c>
      <c r="X6" s="1">
        <v>168110.09</v>
      </c>
      <c r="Y6">
        <v>0.83899999999999997</v>
      </c>
      <c r="Z6">
        <v>5.4899999999999997E-2</v>
      </c>
      <c r="AA6">
        <v>0.1062</v>
      </c>
      <c r="AB6">
        <v>0.161</v>
      </c>
      <c r="AC6">
        <v>168.11</v>
      </c>
      <c r="AD6" s="1">
        <v>4416.53</v>
      </c>
      <c r="AE6">
        <v>517.6</v>
      </c>
      <c r="AF6" s="1">
        <v>153841.62</v>
      </c>
      <c r="AG6" t="s">
        <v>4</v>
      </c>
      <c r="AH6" s="1">
        <v>35994</v>
      </c>
      <c r="AI6" s="1">
        <v>54121.03</v>
      </c>
      <c r="AJ6">
        <v>38.020000000000003</v>
      </c>
      <c r="AK6">
        <v>24.62</v>
      </c>
      <c r="AL6">
        <v>27.86</v>
      </c>
      <c r="AM6">
        <v>4.49</v>
      </c>
      <c r="AN6" s="1">
        <v>1491.85</v>
      </c>
      <c r="AO6">
        <v>1.2143999999999999</v>
      </c>
      <c r="AP6" s="1">
        <v>1458.61</v>
      </c>
      <c r="AQ6" s="1">
        <v>2337.9499999999998</v>
      </c>
      <c r="AR6" s="1">
        <v>6471.28</v>
      </c>
      <c r="AS6">
        <v>605.96</v>
      </c>
      <c r="AT6">
        <v>400.69</v>
      </c>
      <c r="AU6" s="1">
        <v>11274.49</v>
      </c>
      <c r="AV6" s="1">
        <v>6303.15</v>
      </c>
      <c r="AW6">
        <v>0.48099999999999998</v>
      </c>
      <c r="AX6" s="1">
        <v>4544.45</v>
      </c>
      <c r="AY6">
        <v>0.3468</v>
      </c>
      <c r="AZ6" s="1">
        <v>1541.35</v>
      </c>
      <c r="BA6">
        <v>0.1176</v>
      </c>
      <c r="BB6">
        <v>714.97</v>
      </c>
      <c r="BC6">
        <v>5.4600000000000003E-2</v>
      </c>
      <c r="BD6" s="1">
        <v>13103.92</v>
      </c>
      <c r="BE6" s="1">
        <v>5441.69</v>
      </c>
      <c r="BF6">
        <v>1.639</v>
      </c>
      <c r="BG6">
        <v>0.51629999999999998</v>
      </c>
      <c r="BH6">
        <v>0.21629999999999999</v>
      </c>
      <c r="BI6">
        <v>0.2074</v>
      </c>
      <c r="BJ6">
        <v>3.4500000000000003E-2</v>
      </c>
      <c r="BK6">
        <v>2.5499999999999998E-2</v>
      </c>
    </row>
    <row r="7" spans="1:63" x14ac:dyDescent="0.25">
      <c r="A7" t="s">
        <v>9</v>
      </c>
      <c r="B7">
        <v>43497</v>
      </c>
      <c r="C7">
        <v>15.95</v>
      </c>
      <c r="D7">
        <v>260.89</v>
      </c>
      <c r="E7" s="1">
        <v>4161.78</v>
      </c>
      <c r="F7" s="1">
        <v>3507.97</v>
      </c>
      <c r="G7">
        <v>3.5000000000000001E-3</v>
      </c>
      <c r="H7">
        <v>6.9999999999999999E-4</v>
      </c>
      <c r="I7">
        <v>0.25569999999999998</v>
      </c>
      <c r="J7">
        <v>1.4E-3</v>
      </c>
      <c r="K7">
        <v>6.8000000000000005E-2</v>
      </c>
      <c r="L7">
        <v>0.54669999999999996</v>
      </c>
      <c r="M7">
        <v>0.124</v>
      </c>
      <c r="N7">
        <v>0.97070000000000001</v>
      </c>
      <c r="O7">
        <v>2.5100000000000001E-2</v>
      </c>
      <c r="P7">
        <v>0.19070000000000001</v>
      </c>
      <c r="Q7" s="1">
        <v>57864.85</v>
      </c>
      <c r="R7">
        <v>0.29830000000000001</v>
      </c>
      <c r="S7">
        <v>0.16089999999999999</v>
      </c>
      <c r="T7">
        <v>0.54079999999999995</v>
      </c>
      <c r="U7">
        <v>29.8</v>
      </c>
      <c r="V7" s="1">
        <v>79893.62</v>
      </c>
      <c r="W7">
        <v>136.97999999999999</v>
      </c>
      <c r="X7" s="1">
        <v>84853.72</v>
      </c>
      <c r="Y7">
        <v>0.66010000000000002</v>
      </c>
      <c r="Z7">
        <v>0.26200000000000001</v>
      </c>
      <c r="AA7">
        <v>7.7899999999999997E-2</v>
      </c>
      <c r="AB7">
        <v>0.33989999999999998</v>
      </c>
      <c r="AC7">
        <v>84.85</v>
      </c>
      <c r="AD7" s="1">
        <v>3298.59</v>
      </c>
      <c r="AE7">
        <v>426.09</v>
      </c>
      <c r="AF7" s="1">
        <v>76997.22</v>
      </c>
      <c r="AG7" t="s">
        <v>4</v>
      </c>
      <c r="AH7" s="1">
        <v>26839</v>
      </c>
      <c r="AI7" s="1">
        <v>39977.69</v>
      </c>
      <c r="AJ7">
        <v>53.56</v>
      </c>
      <c r="AK7">
        <v>35.85</v>
      </c>
      <c r="AL7">
        <v>39.840000000000003</v>
      </c>
      <c r="AM7">
        <v>4.5</v>
      </c>
      <c r="AN7">
        <v>2.13</v>
      </c>
      <c r="AO7">
        <v>1.0041</v>
      </c>
      <c r="AP7" s="1">
        <v>1678.34</v>
      </c>
      <c r="AQ7" s="1">
        <v>2532.96</v>
      </c>
      <c r="AR7" s="1">
        <v>7209.89</v>
      </c>
      <c r="AS7">
        <v>851.27</v>
      </c>
      <c r="AT7">
        <v>510.36</v>
      </c>
      <c r="AU7" s="1">
        <v>12782.82</v>
      </c>
      <c r="AV7" s="1">
        <v>9839.35</v>
      </c>
      <c r="AW7">
        <v>0.62160000000000004</v>
      </c>
      <c r="AX7" s="1">
        <v>3344.68</v>
      </c>
      <c r="AY7">
        <v>0.21129999999999999</v>
      </c>
      <c r="AZ7">
        <v>883.82</v>
      </c>
      <c r="BA7">
        <v>5.5800000000000002E-2</v>
      </c>
      <c r="BB7" s="1">
        <v>1761.67</v>
      </c>
      <c r="BC7">
        <v>0.1113</v>
      </c>
      <c r="BD7" s="1">
        <v>15829.53</v>
      </c>
      <c r="BE7" s="1">
        <v>6331.13</v>
      </c>
      <c r="BF7">
        <v>3.2623000000000002</v>
      </c>
      <c r="BG7">
        <v>0.48270000000000002</v>
      </c>
      <c r="BH7">
        <v>0.1993</v>
      </c>
      <c r="BI7">
        <v>0.2823</v>
      </c>
      <c r="BJ7">
        <v>2.6599999999999999E-2</v>
      </c>
      <c r="BK7">
        <v>9.1000000000000004E-3</v>
      </c>
    </row>
    <row r="8" spans="1:63" x14ac:dyDescent="0.25">
      <c r="A8" t="s">
        <v>10</v>
      </c>
      <c r="B8">
        <v>46847</v>
      </c>
      <c r="C8">
        <v>116.29</v>
      </c>
      <c r="D8">
        <v>12.92</v>
      </c>
      <c r="E8" s="1">
        <v>1502.49</v>
      </c>
      <c r="F8" s="1">
        <v>1470.62</v>
      </c>
      <c r="G8">
        <v>1.9E-3</v>
      </c>
      <c r="H8">
        <v>4.0000000000000002E-4</v>
      </c>
      <c r="I8">
        <v>6.7000000000000002E-3</v>
      </c>
      <c r="J8">
        <v>1E-3</v>
      </c>
      <c r="K8">
        <v>1.38E-2</v>
      </c>
      <c r="L8">
        <v>0.95760000000000001</v>
      </c>
      <c r="M8">
        <v>1.8599999999999998E-2</v>
      </c>
      <c r="N8">
        <v>0.36930000000000002</v>
      </c>
      <c r="O8">
        <v>8.9999999999999998E-4</v>
      </c>
      <c r="P8">
        <v>0.14330000000000001</v>
      </c>
      <c r="Q8" s="1">
        <v>56808.75</v>
      </c>
      <c r="R8">
        <v>0.20799999999999999</v>
      </c>
      <c r="S8">
        <v>0.16900000000000001</v>
      </c>
      <c r="T8">
        <v>0.623</v>
      </c>
      <c r="U8">
        <v>11.84</v>
      </c>
      <c r="V8" s="1">
        <v>74644.34</v>
      </c>
      <c r="W8">
        <v>122.11</v>
      </c>
      <c r="X8" s="1">
        <v>154396.85</v>
      </c>
      <c r="Y8">
        <v>0.82550000000000001</v>
      </c>
      <c r="Z8">
        <v>6.3799999999999996E-2</v>
      </c>
      <c r="AA8">
        <v>0.11070000000000001</v>
      </c>
      <c r="AB8">
        <v>0.17449999999999999</v>
      </c>
      <c r="AC8">
        <v>154.4</v>
      </c>
      <c r="AD8" s="1">
        <v>3959.81</v>
      </c>
      <c r="AE8">
        <v>457.82</v>
      </c>
      <c r="AF8" s="1">
        <v>144467.76999999999</v>
      </c>
      <c r="AG8" t="s">
        <v>4</v>
      </c>
      <c r="AH8" s="1">
        <v>35901</v>
      </c>
      <c r="AI8" s="1">
        <v>54424.83</v>
      </c>
      <c r="AJ8">
        <v>37.229999999999997</v>
      </c>
      <c r="AK8">
        <v>24.14</v>
      </c>
      <c r="AL8">
        <v>26.48</v>
      </c>
      <c r="AM8">
        <v>4.21</v>
      </c>
      <c r="AN8" s="1">
        <v>1202.5999999999999</v>
      </c>
      <c r="AO8">
        <v>1.0378000000000001</v>
      </c>
      <c r="AP8" s="1">
        <v>1413</v>
      </c>
      <c r="AQ8" s="1">
        <v>2338.62</v>
      </c>
      <c r="AR8" s="1">
        <v>6428.44</v>
      </c>
      <c r="AS8">
        <v>549.46</v>
      </c>
      <c r="AT8">
        <v>376.77</v>
      </c>
      <c r="AU8" s="1">
        <v>11106.3</v>
      </c>
      <c r="AV8" s="1">
        <v>6460.69</v>
      </c>
      <c r="AW8">
        <v>0.51500000000000001</v>
      </c>
      <c r="AX8" s="1">
        <v>3917.68</v>
      </c>
      <c r="AY8">
        <v>0.31230000000000002</v>
      </c>
      <c r="AZ8" s="1">
        <v>1428.2</v>
      </c>
      <c r="BA8">
        <v>0.1138</v>
      </c>
      <c r="BB8">
        <v>739.1</v>
      </c>
      <c r="BC8">
        <v>5.8900000000000001E-2</v>
      </c>
      <c r="BD8" s="1">
        <v>12545.67</v>
      </c>
      <c r="BE8" s="1">
        <v>5671.01</v>
      </c>
      <c r="BF8">
        <v>1.7343</v>
      </c>
      <c r="BG8">
        <v>0.52300000000000002</v>
      </c>
      <c r="BH8">
        <v>0.23130000000000001</v>
      </c>
      <c r="BI8">
        <v>0.1958</v>
      </c>
      <c r="BJ8">
        <v>3.44E-2</v>
      </c>
      <c r="BK8">
        <v>1.54E-2</v>
      </c>
    </row>
    <row r="9" spans="1:63" x14ac:dyDescent="0.25">
      <c r="A9" t="s">
        <v>11</v>
      </c>
      <c r="B9">
        <v>45195</v>
      </c>
      <c r="C9">
        <v>30.62</v>
      </c>
      <c r="D9">
        <v>144</v>
      </c>
      <c r="E9" s="1">
        <v>4409.0600000000004</v>
      </c>
      <c r="F9" s="1">
        <v>4209.13</v>
      </c>
      <c r="G9">
        <v>2.23E-2</v>
      </c>
      <c r="H9">
        <v>8.9999999999999998E-4</v>
      </c>
      <c r="I9">
        <v>6.2899999999999998E-2</v>
      </c>
      <c r="J9">
        <v>1.1000000000000001E-3</v>
      </c>
      <c r="K9">
        <v>5.0500000000000003E-2</v>
      </c>
      <c r="L9">
        <v>0.81230000000000002</v>
      </c>
      <c r="M9">
        <v>5.0200000000000002E-2</v>
      </c>
      <c r="N9">
        <v>0.26850000000000002</v>
      </c>
      <c r="O9">
        <v>1.84E-2</v>
      </c>
      <c r="P9">
        <v>0.13600000000000001</v>
      </c>
      <c r="Q9" s="1">
        <v>66365.47</v>
      </c>
      <c r="R9">
        <v>0.19220000000000001</v>
      </c>
      <c r="S9">
        <v>0.1759</v>
      </c>
      <c r="T9">
        <v>0.63190000000000002</v>
      </c>
      <c r="U9">
        <v>25.78</v>
      </c>
      <c r="V9" s="1">
        <v>92608.52</v>
      </c>
      <c r="W9">
        <v>166.7</v>
      </c>
      <c r="X9" s="1">
        <v>184300.75</v>
      </c>
      <c r="Y9">
        <v>0.76549999999999996</v>
      </c>
      <c r="Z9">
        <v>0.1953</v>
      </c>
      <c r="AA9">
        <v>3.9100000000000003E-2</v>
      </c>
      <c r="AB9">
        <v>0.23449999999999999</v>
      </c>
      <c r="AC9">
        <v>184.3</v>
      </c>
      <c r="AD9" s="1">
        <v>7321.21</v>
      </c>
      <c r="AE9">
        <v>831.39</v>
      </c>
      <c r="AF9" s="1">
        <v>178012.32</v>
      </c>
      <c r="AG9" t="s">
        <v>4</v>
      </c>
      <c r="AH9" s="1">
        <v>39940</v>
      </c>
      <c r="AI9" s="1">
        <v>64762.720000000001</v>
      </c>
      <c r="AJ9">
        <v>64.08</v>
      </c>
      <c r="AK9">
        <v>38.25</v>
      </c>
      <c r="AL9">
        <v>42.39</v>
      </c>
      <c r="AM9">
        <v>4.8600000000000003</v>
      </c>
      <c r="AN9" s="1">
        <v>1905</v>
      </c>
      <c r="AO9">
        <v>0.873</v>
      </c>
      <c r="AP9" s="1">
        <v>1500.67</v>
      </c>
      <c r="AQ9" s="1">
        <v>2023.19</v>
      </c>
      <c r="AR9" s="1">
        <v>6950.08</v>
      </c>
      <c r="AS9">
        <v>794.12</v>
      </c>
      <c r="AT9">
        <v>304.39</v>
      </c>
      <c r="AU9" s="1">
        <v>11572.45</v>
      </c>
      <c r="AV9" s="1">
        <v>4302.18</v>
      </c>
      <c r="AW9">
        <v>0.33989999999999998</v>
      </c>
      <c r="AX9" s="1">
        <v>6608.26</v>
      </c>
      <c r="AY9">
        <v>0.52200000000000002</v>
      </c>
      <c r="AZ9" s="1">
        <v>1115.53</v>
      </c>
      <c r="BA9">
        <v>8.8099999999999998E-2</v>
      </c>
      <c r="BB9">
        <v>632.76</v>
      </c>
      <c r="BC9">
        <v>0.05</v>
      </c>
      <c r="BD9" s="1">
        <v>12658.73</v>
      </c>
      <c r="BE9" s="1">
        <v>2778.52</v>
      </c>
      <c r="BF9">
        <v>0.50319999999999998</v>
      </c>
      <c r="BG9">
        <v>0.58050000000000002</v>
      </c>
      <c r="BH9">
        <v>0.22889999999999999</v>
      </c>
      <c r="BI9">
        <v>0.1484</v>
      </c>
      <c r="BJ9">
        <v>2.6599999999999999E-2</v>
      </c>
      <c r="BK9">
        <v>1.5599999999999999E-2</v>
      </c>
    </row>
    <row r="10" spans="1:63" x14ac:dyDescent="0.25">
      <c r="A10" t="s">
        <v>12</v>
      </c>
      <c r="B10">
        <v>49759</v>
      </c>
      <c r="C10">
        <v>81.62</v>
      </c>
      <c r="D10">
        <v>12.13</v>
      </c>
      <c r="E10">
        <v>989.72</v>
      </c>
      <c r="F10" s="1">
        <v>1030.4000000000001</v>
      </c>
      <c r="G10">
        <v>4.3E-3</v>
      </c>
      <c r="H10">
        <v>1.1000000000000001E-3</v>
      </c>
      <c r="I10">
        <v>6.0000000000000001E-3</v>
      </c>
      <c r="J10">
        <v>5.0000000000000001E-4</v>
      </c>
      <c r="K10">
        <v>2.1700000000000001E-2</v>
      </c>
      <c r="L10">
        <v>0.94830000000000003</v>
      </c>
      <c r="M10">
        <v>1.8100000000000002E-2</v>
      </c>
      <c r="N10">
        <v>0.1993</v>
      </c>
      <c r="O10">
        <v>2.3999999999999998E-3</v>
      </c>
      <c r="P10">
        <v>0.11650000000000001</v>
      </c>
      <c r="Q10" s="1">
        <v>58653.78</v>
      </c>
      <c r="R10">
        <v>0.2099</v>
      </c>
      <c r="S10">
        <v>0.17680000000000001</v>
      </c>
      <c r="T10">
        <v>0.61329999999999996</v>
      </c>
      <c r="U10">
        <v>7.94</v>
      </c>
      <c r="V10" s="1">
        <v>76675.62</v>
      </c>
      <c r="W10">
        <v>120.66</v>
      </c>
      <c r="X10" s="1">
        <v>184175.91</v>
      </c>
      <c r="Y10">
        <v>0.8659</v>
      </c>
      <c r="Z10">
        <v>6.4899999999999999E-2</v>
      </c>
      <c r="AA10">
        <v>6.9199999999999998E-2</v>
      </c>
      <c r="AB10">
        <v>0.1341</v>
      </c>
      <c r="AC10">
        <v>184.18</v>
      </c>
      <c r="AD10" s="1">
        <v>4634.1499999999996</v>
      </c>
      <c r="AE10">
        <v>563.17999999999995</v>
      </c>
      <c r="AF10" s="1">
        <v>163768.12</v>
      </c>
      <c r="AG10" t="s">
        <v>4</v>
      </c>
      <c r="AH10" s="1">
        <v>39235</v>
      </c>
      <c r="AI10" s="1">
        <v>62097.69</v>
      </c>
      <c r="AJ10">
        <v>36.89</v>
      </c>
      <c r="AK10">
        <v>23.86</v>
      </c>
      <c r="AL10">
        <v>26.25</v>
      </c>
      <c r="AM10">
        <v>4.87</v>
      </c>
      <c r="AN10" s="1">
        <v>1718.79</v>
      </c>
      <c r="AO10">
        <v>1.1788000000000001</v>
      </c>
      <c r="AP10" s="1">
        <v>1433.31</v>
      </c>
      <c r="AQ10" s="1">
        <v>2139.4299999999998</v>
      </c>
      <c r="AR10" s="1">
        <v>6292.06</v>
      </c>
      <c r="AS10">
        <v>537.33000000000004</v>
      </c>
      <c r="AT10">
        <v>397.72</v>
      </c>
      <c r="AU10" s="1">
        <v>10799.84</v>
      </c>
      <c r="AV10" s="1">
        <v>5356.23</v>
      </c>
      <c r="AW10">
        <v>0.42380000000000001</v>
      </c>
      <c r="AX10" s="1">
        <v>4983.3999999999996</v>
      </c>
      <c r="AY10">
        <v>0.39429999999999998</v>
      </c>
      <c r="AZ10" s="1">
        <v>1808.18</v>
      </c>
      <c r="BA10">
        <v>0.1431</v>
      </c>
      <c r="BB10">
        <v>489.99</v>
      </c>
      <c r="BC10">
        <v>3.8800000000000001E-2</v>
      </c>
      <c r="BD10" s="1">
        <v>12637.8</v>
      </c>
      <c r="BE10" s="1">
        <v>4996.33</v>
      </c>
      <c r="BF10">
        <v>1.2325999999999999</v>
      </c>
      <c r="BG10">
        <v>0.54079999999999995</v>
      </c>
      <c r="BH10">
        <v>0.21909999999999999</v>
      </c>
      <c r="BI10">
        <v>0.17499999999999999</v>
      </c>
      <c r="BJ10">
        <v>3.5400000000000001E-2</v>
      </c>
      <c r="BK10">
        <v>2.9700000000000001E-2</v>
      </c>
    </row>
    <row r="11" spans="1:63" x14ac:dyDescent="0.25">
      <c r="A11" t="s">
        <v>13</v>
      </c>
      <c r="B11">
        <v>46623</v>
      </c>
      <c r="C11">
        <v>103.14</v>
      </c>
      <c r="D11">
        <v>8.15</v>
      </c>
      <c r="E11">
        <v>840.41</v>
      </c>
      <c r="F11">
        <v>848.15</v>
      </c>
      <c r="G11">
        <v>1.5E-3</v>
      </c>
      <c r="H11">
        <v>2.9999999999999997E-4</v>
      </c>
      <c r="I11">
        <v>3.8E-3</v>
      </c>
      <c r="J11">
        <v>1.1999999999999999E-3</v>
      </c>
      <c r="K11">
        <v>1.2500000000000001E-2</v>
      </c>
      <c r="L11">
        <v>0.96450000000000002</v>
      </c>
      <c r="M11">
        <v>1.6199999999999999E-2</v>
      </c>
      <c r="N11">
        <v>0.35830000000000001</v>
      </c>
      <c r="O11">
        <v>2.5000000000000001E-3</v>
      </c>
      <c r="P11">
        <v>0.14180000000000001</v>
      </c>
      <c r="Q11" s="1">
        <v>55141.71</v>
      </c>
      <c r="R11">
        <v>0.2175</v>
      </c>
      <c r="S11">
        <v>0.18279999999999999</v>
      </c>
      <c r="T11">
        <v>0.59970000000000001</v>
      </c>
      <c r="U11">
        <v>8.4600000000000009</v>
      </c>
      <c r="V11" s="1">
        <v>65827.8</v>
      </c>
      <c r="W11">
        <v>95.29</v>
      </c>
      <c r="X11" s="1">
        <v>180922.97</v>
      </c>
      <c r="Y11">
        <v>0.77929999999999999</v>
      </c>
      <c r="Z11">
        <v>7.2999999999999995E-2</v>
      </c>
      <c r="AA11">
        <v>0.1477</v>
      </c>
      <c r="AB11">
        <v>0.22070000000000001</v>
      </c>
      <c r="AC11">
        <v>180.92</v>
      </c>
      <c r="AD11" s="1">
        <v>4940.0200000000004</v>
      </c>
      <c r="AE11">
        <v>518.25</v>
      </c>
      <c r="AF11" s="1">
        <v>158478.38</v>
      </c>
      <c r="AG11" t="s">
        <v>4</v>
      </c>
      <c r="AH11" s="1">
        <v>33147</v>
      </c>
      <c r="AI11" s="1">
        <v>51941.87</v>
      </c>
      <c r="AJ11">
        <v>37.729999999999997</v>
      </c>
      <c r="AK11">
        <v>25.18</v>
      </c>
      <c r="AL11">
        <v>27.72</v>
      </c>
      <c r="AM11">
        <v>4.5199999999999996</v>
      </c>
      <c r="AN11" s="1">
        <v>1399.07</v>
      </c>
      <c r="AO11">
        <v>1.3445</v>
      </c>
      <c r="AP11" s="1">
        <v>1665.52</v>
      </c>
      <c r="AQ11" s="1">
        <v>2399.4699999999998</v>
      </c>
      <c r="AR11" s="1">
        <v>6970</v>
      </c>
      <c r="AS11">
        <v>566.86</v>
      </c>
      <c r="AT11">
        <v>355.66</v>
      </c>
      <c r="AU11" s="1">
        <v>11957.51</v>
      </c>
      <c r="AV11" s="1">
        <v>6564.18</v>
      </c>
      <c r="AW11">
        <v>0.4763</v>
      </c>
      <c r="AX11" s="1">
        <v>4768.78</v>
      </c>
      <c r="AY11">
        <v>0.34599999999999997</v>
      </c>
      <c r="AZ11" s="1">
        <v>1731.65</v>
      </c>
      <c r="BA11">
        <v>0.12570000000000001</v>
      </c>
      <c r="BB11">
        <v>716.62</v>
      </c>
      <c r="BC11">
        <v>5.1999999999999998E-2</v>
      </c>
      <c r="BD11" s="1">
        <v>13781.23</v>
      </c>
      <c r="BE11" s="1">
        <v>5939.91</v>
      </c>
      <c r="BF11">
        <v>1.9373</v>
      </c>
      <c r="BG11">
        <v>0.51739999999999997</v>
      </c>
      <c r="BH11">
        <v>0.22570000000000001</v>
      </c>
      <c r="BI11">
        <v>0.18740000000000001</v>
      </c>
      <c r="BJ11">
        <v>3.6400000000000002E-2</v>
      </c>
      <c r="BK11">
        <v>3.3000000000000002E-2</v>
      </c>
    </row>
    <row r="12" spans="1:63" x14ac:dyDescent="0.25">
      <c r="A12" t="s">
        <v>14</v>
      </c>
      <c r="B12">
        <v>48207</v>
      </c>
      <c r="C12">
        <v>50.86</v>
      </c>
      <c r="D12">
        <v>76.7</v>
      </c>
      <c r="E12" s="1">
        <v>3900.99</v>
      </c>
      <c r="F12" s="1">
        <v>3758.9</v>
      </c>
      <c r="G12">
        <v>2.63E-2</v>
      </c>
      <c r="H12">
        <v>5.0000000000000001E-4</v>
      </c>
      <c r="I12">
        <v>2.0799999999999999E-2</v>
      </c>
      <c r="J12">
        <v>8.9999999999999998E-4</v>
      </c>
      <c r="K12">
        <v>2.9700000000000001E-2</v>
      </c>
      <c r="L12">
        <v>0.88890000000000002</v>
      </c>
      <c r="M12">
        <v>3.2899999999999999E-2</v>
      </c>
      <c r="N12">
        <v>0.1376</v>
      </c>
      <c r="O12">
        <v>8.3999999999999995E-3</v>
      </c>
      <c r="P12">
        <v>0.11550000000000001</v>
      </c>
      <c r="Q12" s="1">
        <v>69256.759999999995</v>
      </c>
      <c r="R12">
        <v>0.18779999999999999</v>
      </c>
      <c r="S12">
        <v>0.18360000000000001</v>
      </c>
      <c r="T12">
        <v>0.62860000000000005</v>
      </c>
      <c r="U12">
        <v>22.92</v>
      </c>
      <c r="V12" s="1">
        <v>93263.93</v>
      </c>
      <c r="W12">
        <v>166.98</v>
      </c>
      <c r="X12" s="1">
        <v>221388.02</v>
      </c>
      <c r="Y12">
        <v>0.83009999999999995</v>
      </c>
      <c r="Z12">
        <v>0.1244</v>
      </c>
      <c r="AA12">
        <v>4.5499999999999999E-2</v>
      </c>
      <c r="AB12">
        <v>0.1699</v>
      </c>
      <c r="AC12">
        <v>221.39</v>
      </c>
      <c r="AD12" s="1">
        <v>8148.99</v>
      </c>
      <c r="AE12">
        <v>902.13</v>
      </c>
      <c r="AF12" s="1">
        <v>225327.16</v>
      </c>
      <c r="AG12" t="s">
        <v>4</v>
      </c>
      <c r="AH12" s="1">
        <v>51532</v>
      </c>
      <c r="AI12" s="1">
        <v>97019.45</v>
      </c>
      <c r="AJ12">
        <v>64.34</v>
      </c>
      <c r="AK12">
        <v>35.04</v>
      </c>
      <c r="AL12">
        <v>40.72</v>
      </c>
      <c r="AM12">
        <v>4.3</v>
      </c>
      <c r="AN12" s="1">
        <v>1335.36</v>
      </c>
      <c r="AO12">
        <v>0.69259999999999999</v>
      </c>
      <c r="AP12" s="1">
        <v>1400.66</v>
      </c>
      <c r="AQ12" s="1">
        <v>2051.52</v>
      </c>
      <c r="AR12" s="1">
        <v>6875.21</v>
      </c>
      <c r="AS12">
        <v>693.07</v>
      </c>
      <c r="AT12">
        <v>398.85</v>
      </c>
      <c r="AU12" s="1">
        <v>11419.31</v>
      </c>
      <c r="AV12" s="1">
        <v>3608.31</v>
      </c>
      <c r="AW12">
        <v>0.2969</v>
      </c>
      <c r="AX12" s="1">
        <v>7251.06</v>
      </c>
      <c r="AY12">
        <v>0.59670000000000001</v>
      </c>
      <c r="AZ12">
        <v>880.4</v>
      </c>
      <c r="BA12">
        <v>7.2400000000000006E-2</v>
      </c>
      <c r="BB12">
        <v>412.93</v>
      </c>
      <c r="BC12">
        <v>3.4000000000000002E-2</v>
      </c>
      <c r="BD12" s="1">
        <v>12152.71</v>
      </c>
      <c r="BE12" s="1">
        <v>2227.3200000000002</v>
      </c>
      <c r="BF12">
        <v>0.2767</v>
      </c>
      <c r="BG12">
        <v>0.59450000000000003</v>
      </c>
      <c r="BH12">
        <v>0.22969999999999999</v>
      </c>
      <c r="BI12">
        <v>0.1326</v>
      </c>
      <c r="BJ12">
        <v>2.9000000000000001E-2</v>
      </c>
      <c r="BK12">
        <v>1.4200000000000001E-2</v>
      </c>
    </row>
    <row r="13" spans="1:63" x14ac:dyDescent="0.25">
      <c r="A13" t="s">
        <v>15</v>
      </c>
      <c r="B13">
        <v>48991</v>
      </c>
      <c r="C13">
        <v>94.71</v>
      </c>
      <c r="D13">
        <v>8.3800000000000008</v>
      </c>
      <c r="E13">
        <v>793.74</v>
      </c>
      <c r="F13">
        <v>764.45</v>
      </c>
      <c r="G13">
        <v>3.3E-3</v>
      </c>
      <c r="H13">
        <v>2.9999999999999997E-4</v>
      </c>
      <c r="I13">
        <v>4.8999999999999998E-3</v>
      </c>
      <c r="J13">
        <v>8.9999999999999998E-4</v>
      </c>
      <c r="K13">
        <v>4.8099999999999997E-2</v>
      </c>
      <c r="L13">
        <v>0.91969999999999996</v>
      </c>
      <c r="M13">
        <v>2.2800000000000001E-2</v>
      </c>
      <c r="N13">
        <v>0.32519999999999999</v>
      </c>
      <c r="O13">
        <v>2.5999999999999999E-3</v>
      </c>
      <c r="P13">
        <v>0.14610000000000001</v>
      </c>
      <c r="Q13" s="1">
        <v>57184.05</v>
      </c>
      <c r="R13">
        <v>0.1923</v>
      </c>
      <c r="S13">
        <v>0.16880000000000001</v>
      </c>
      <c r="T13">
        <v>0.63890000000000002</v>
      </c>
      <c r="U13">
        <v>7.85</v>
      </c>
      <c r="V13" s="1">
        <v>68519.22</v>
      </c>
      <c r="W13">
        <v>97.18</v>
      </c>
      <c r="X13" s="1">
        <v>172793.86</v>
      </c>
      <c r="Y13">
        <v>0.83789999999999998</v>
      </c>
      <c r="Z13">
        <v>5.0999999999999997E-2</v>
      </c>
      <c r="AA13">
        <v>0.1111</v>
      </c>
      <c r="AB13">
        <v>0.16209999999999999</v>
      </c>
      <c r="AC13">
        <v>172.79</v>
      </c>
      <c r="AD13" s="1">
        <v>4508.29</v>
      </c>
      <c r="AE13">
        <v>498.98</v>
      </c>
      <c r="AF13" s="1">
        <v>161613.15</v>
      </c>
      <c r="AG13" t="s">
        <v>4</v>
      </c>
      <c r="AH13" s="1">
        <v>34542</v>
      </c>
      <c r="AI13" s="1">
        <v>51368.05</v>
      </c>
      <c r="AJ13">
        <v>36.79</v>
      </c>
      <c r="AK13">
        <v>24</v>
      </c>
      <c r="AL13">
        <v>27.64</v>
      </c>
      <c r="AM13">
        <v>4.3899999999999997</v>
      </c>
      <c r="AN13" s="1">
        <v>1611.94</v>
      </c>
      <c r="AO13">
        <v>1.6303000000000001</v>
      </c>
      <c r="AP13" s="1">
        <v>1753.86</v>
      </c>
      <c r="AQ13" s="1">
        <v>2354.5</v>
      </c>
      <c r="AR13" s="1">
        <v>7114.52</v>
      </c>
      <c r="AS13">
        <v>618.49</v>
      </c>
      <c r="AT13">
        <v>276.13</v>
      </c>
      <c r="AU13" s="1">
        <v>12117.51</v>
      </c>
      <c r="AV13" s="1">
        <v>6933.18</v>
      </c>
      <c r="AW13">
        <v>0.4622</v>
      </c>
      <c r="AX13" s="1">
        <v>5617.3</v>
      </c>
      <c r="AY13">
        <v>0.3745</v>
      </c>
      <c r="AZ13" s="1">
        <v>1707.42</v>
      </c>
      <c r="BA13">
        <v>0.1138</v>
      </c>
      <c r="BB13">
        <v>742.36</v>
      </c>
      <c r="BC13">
        <v>4.9500000000000002E-2</v>
      </c>
      <c r="BD13" s="1">
        <v>15000.27</v>
      </c>
      <c r="BE13" s="1">
        <v>5758.09</v>
      </c>
      <c r="BF13">
        <v>1.9489000000000001</v>
      </c>
      <c r="BG13">
        <v>0.52</v>
      </c>
      <c r="BH13">
        <v>0.21179999999999999</v>
      </c>
      <c r="BI13">
        <v>0.20480000000000001</v>
      </c>
      <c r="BJ13">
        <v>3.6499999999999998E-2</v>
      </c>
      <c r="BK13">
        <v>2.6800000000000001E-2</v>
      </c>
    </row>
    <row r="14" spans="1:63" x14ac:dyDescent="0.25">
      <c r="A14" t="s">
        <v>16</v>
      </c>
      <c r="B14">
        <v>47415</v>
      </c>
      <c r="C14">
        <v>93.9</v>
      </c>
      <c r="D14">
        <v>7.78</v>
      </c>
      <c r="E14">
        <v>730.65</v>
      </c>
      <c r="F14">
        <v>700.57</v>
      </c>
      <c r="G14">
        <v>2.8999999999999998E-3</v>
      </c>
      <c r="H14">
        <v>5.0000000000000001E-4</v>
      </c>
      <c r="I14">
        <v>4.7000000000000002E-3</v>
      </c>
      <c r="J14">
        <v>1.1000000000000001E-3</v>
      </c>
      <c r="K14">
        <v>5.6500000000000002E-2</v>
      </c>
      <c r="L14">
        <v>0.90800000000000003</v>
      </c>
      <c r="M14">
        <v>2.6200000000000001E-2</v>
      </c>
      <c r="N14">
        <v>0.37840000000000001</v>
      </c>
      <c r="O14">
        <v>5.0000000000000001E-3</v>
      </c>
      <c r="P14">
        <v>0.14180000000000001</v>
      </c>
      <c r="Q14" s="1">
        <v>54001.24</v>
      </c>
      <c r="R14">
        <v>0.26950000000000002</v>
      </c>
      <c r="S14">
        <v>0.17749999999999999</v>
      </c>
      <c r="T14">
        <v>0.55289999999999995</v>
      </c>
      <c r="U14">
        <v>8.51</v>
      </c>
      <c r="V14" s="1">
        <v>63371.839999999997</v>
      </c>
      <c r="W14">
        <v>82.45</v>
      </c>
      <c r="X14" s="1">
        <v>176778.94</v>
      </c>
      <c r="Y14">
        <v>0.84040000000000004</v>
      </c>
      <c r="Z14">
        <v>6.3799999999999996E-2</v>
      </c>
      <c r="AA14">
        <v>9.5899999999999999E-2</v>
      </c>
      <c r="AB14">
        <v>0.15959999999999999</v>
      </c>
      <c r="AC14">
        <v>176.78</v>
      </c>
      <c r="AD14" s="1">
        <v>4661.63</v>
      </c>
      <c r="AE14">
        <v>527.44000000000005</v>
      </c>
      <c r="AF14" s="1">
        <v>165223.76</v>
      </c>
      <c r="AG14" t="s">
        <v>4</v>
      </c>
      <c r="AH14" s="1">
        <v>34914</v>
      </c>
      <c r="AI14" s="1">
        <v>50619.839999999997</v>
      </c>
      <c r="AJ14">
        <v>40.380000000000003</v>
      </c>
      <c r="AK14">
        <v>24.65</v>
      </c>
      <c r="AL14">
        <v>29.89</v>
      </c>
      <c r="AM14">
        <v>4.2699999999999996</v>
      </c>
      <c r="AN14" s="1">
        <v>1376.67</v>
      </c>
      <c r="AO14">
        <v>1.6012</v>
      </c>
      <c r="AP14" s="1">
        <v>1854.99</v>
      </c>
      <c r="AQ14" s="1">
        <v>2424.16</v>
      </c>
      <c r="AR14" s="1">
        <v>6962.17</v>
      </c>
      <c r="AS14">
        <v>631.85</v>
      </c>
      <c r="AT14">
        <v>296.05</v>
      </c>
      <c r="AU14" s="1">
        <v>12169.23</v>
      </c>
      <c r="AV14" s="1">
        <v>7010.8</v>
      </c>
      <c r="AW14">
        <v>0.45760000000000001</v>
      </c>
      <c r="AX14" s="1">
        <v>5379.9</v>
      </c>
      <c r="AY14">
        <v>0.35110000000000002</v>
      </c>
      <c r="AZ14" s="1">
        <v>2134.84</v>
      </c>
      <c r="BA14">
        <v>0.13930000000000001</v>
      </c>
      <c r="BB14">
        <v>796.61</v>
      </c>
      <c r="BC14">
        <v>5.1999999999999998E-2</v>
      </c>
      <c r="BD14" s="1">
        <v>15322.16</v>
      </c>
      <c r="BE14" s="1">
        <v>5706.38</v>
      </c>
      <c r="BF14">
        <v>1.9568000000000001</v>
      </c>
      <c r="BG14">
        <v>0.51070000000000004</v>
      </c>
      <c r="BH14">
        <v>0.21310000000000001</v>
      </c>
      <c r="BI14">
        <v>0.21809999999999999</v>
      </c>
      <c r="BJ14">
        <v>3.6499999999999998E-2</v>
      </c>
      <c r="BK14">
        <v>2.1600000000000001E-2</v>
      </c>
    </row>
    <row r="15" spans="1:63" x14ac:dyDescent="0.25">
      <c r="A15" t="s">
        <v>17</v>
      </c>
      <c r="B15">
        <v>46631</v>
      </c>
      <c r="C15">
        <v>94.71</v>
      </c>
      <c r="D15">
        <v>12.18</v>
      </c>
      <c r="E15" s="1">
        <v>1153.95</v>
      </c>
      <c r="F15" s="1">
        <v>1145.44</v>
      </c>
      <c r="G15">
        <v>2.3E-3</v>
      </c>
      <c r="H15">
        <v>6.9999999999999999E-4</v>
      </c>
      <c r="I15">
        <v>4.8999999999999998E-3</v>
      </c>
      <c r="J15">
        <v>1.2999999999999999E-3</v>
      </c>
      <c r="K15">
        <v>1.8700000000000001E-2</v>
      </c>
      <c r="L15">
        <v>0.9536</v>
      </c>
      <c r="M15">
        <v>1.8599999999999998E-2</v>
      </c>
      <c r="N15">
        <v>0.31740000000000002</v>
      </c>
      <c r="O15">
        <v>1.6000000000000001E-3</v>
      </c>
      <c r="P15">
        <v>0.13780000000000001</v>
      </c>
      <c r="Q15" s="1">
        <v>55627.74</v>
      </c>
      <c r="R15">
        <v>0.21970000000000001</v>
      </c>
      <c r="S15">
        <v>0.1774</v>
      </c>
      <c r="T15">
        <v>0.6028</v>
      </c>
      <c r="U15">
        <v>10.82</v>
      </c>
      <c r="V15" s="1">
        <v>66596.39</v>
      </c>
      <c r="W15">
        <v>102.83</v>
      </c>
      <c r="X15" s="1">
        <v>156764.92000000001</v>
      </c>
      <c r="Y15">
        <v>0.85409999999999997</v>
      </c>
      <c r="Z15">
        <v>6.4399999999999999E-2</v>
      </c>
      <c r="AA15">
        <v>8.14E-2</v>
      </c>
      <c r="AB15">
        <v>0.1459</v>
      </c>
      <c r="AC15">
        <v>156.76</v>
      </c>
      <c r="AD15" s="1">
        <v>4034.63</v>
      </c>
      <c r="AE15">
        <v>479.77</v>
      </c>
      <c r="AF15" s="1">
        <v>147956.04</v>
      </c>
      <c r="AG15" t="s">
        <v>4</v>
      </c>
      <c r="AH15" s="1">
        <v>35324</v>
      </c>
      <c r="AI15" s="1">
        <v>52962.73</v>
      </c>
      <c r="AJ15">
        <v>37.479999999999997</v>
      </c>
      <c r="AK15">
        <v>24.12</v>
      </c>
      <c r="AL15">
        <v>26.7</v>
      </c>
      <c r="AM15">
        <v>4.3</v>
      </c>
      <c r="AN15" s="1">
        <v>1263.49</v>
      </c>
      <c r="AO15">
        <v>1.2139</v>
      </c>
      <c r="AP15" s="1">
        <v>1367.25</v>
      </c>
      <c r="AQ15" s="1">
        <v>2178.14</v>
      </c>
      <c r="AR15" s="1">
        <v>6458.64</v>
      </c>
      <c r="AS15">
        <v>584.07000000000005</v>
      </c>
      <c r="AT15">
        <v>322.64</v>
      </c>
      <c r="AU15" s="1">
        <v>10910.74</v>
      </c>
      <c r="AV15" s="1">
        <v>6248.89</v>
      </c>
      <c r="AW15">
        <v>0.50149999999999995</v>
      </c>
      <c r="AX15" s="1">
        <v>4095.08</v>
      </c>
      <c r="AY15">
        <v>0.32869999999999999</v>
      </c>
      <c r="AZ15" s="1">
        <v>1423.78</v>
      </c>
      <c r="BA15">
        <v>0.1143</v>
      </c>
      <c r="BB15">
        <v>691.78</v>
      </c>
      <c r="BC15">
        <v>5.5500000000000001E-2</v>
      </c>
      <c r="BD15" s="1">
        <v>12459.53</v>
      </c>
      <c r="BE15" s="1">
        <v>5529.62</v>
      </c>
      <c r="BF15">
        <v>1.7791999999999999</v>
      </c>
      <c r="BG15">
        <v>0.52780000000000005</v>
      </c>
      <c r="BH15">
        <v>0.22140000000000001</v>
      </c>
      <c r="BI15">
        <v>0.1898</v>
      </c>
      <c r="BJ15">
        <v>3.6600000000000001E-2</v>
      </c>
      <c r="BK15">
        <v>2.4500000000000001E-2</v>
      </c>
    </row>
    <row r="16" spans="1:63" x14ac:dyDescent="0.25">
      <c r="A16" t="s">
        <v>18</v>
      </c>
      <c r="B16">
        <v>47043</v>
      </c>
      <c r="C16">
        <v>71.81</v>
      </c>
      <c r="D16">
        <v>21.54</v>
      </c>
      <c r="E16" s="1">
        <v>1546.82</v>
      </c>
      <c r="F16" s="1">
        <v>1502.52</v>
      </c>
      <c r="G16">
        <v>7.4000000000000003E-3</v>
      </c>
      <c r="H16">
        <v>8.0000000000000004E-4</v>
      </c>
      <c r="I16">
        <v>1.7000000000000001E-2</v>
      </c>
      <c r="J16">
        <v>1E-3</v>
      </c>
      <c r="K16">
        <v>8.1500000000000003E-2</v>
      </c>
      <c r="L16">
        <v>0.85389999999999999</v>
      </c>
      <c r="M16">
        <v>3.8399999999999997E-2</v>
      </c>
      <c r="N16">
        <v>0.32490000000000002</v>
      </c>
      <c r="O16">
        <v>8.3000000000000001E-3</v>
      </c>
      <c r="P16">
        <v>0.12640000000000001</v>
      </c>
      <c r="Q16" s="1">
        <v>61007.02</v>
      </c>
      <c r="R16">
        <v>0.19170000000000001</v>
      </c>
      <c r="S16">
        <v>0.19980000000000001</v>
      </c>
      <c r="T16">
        <v>0.60850000000000004</v>
      </c>
      <c r="U16">
        <v>11.81</v>
      </c>
      <c r="V16" s="1">
        <v>75613.83</v>
      </c>
      <c r="W16">
        <v>126.53</v>
      </c>
      <c r="X16" s="1">
        <v>199587.22</v>
      </c>
      <c r="Y16">
        <v>0.70009999999999994</v>
      </c>
      <c r="Z16">
        <v>0.21329999999999999</v>
      </c>
      <c r="AA16">
        <v>8.6599999999999996E-2</v>
      </c>
      <c r="AB16">
        <v>0.2999</v>
      </c>
      <c r="AC16">
        <v>199.59</v>
      </c>
      <c r="AD16" s="1">
        <v>6228.43</v>
      </c>
      <c r="AE16">
        <v>590.11</v>
      </c>
      <c r="AF16" s="1">
        <v>187097.01</v>
      </c>
      <c r="AG16" t="s">
        <v>4</v>
      </c>
      <c r="AH16" s="1">
        <v>34882</v>
      </c>
      <c r="AI16" s="1">
        <v>59414.76</v>
      </c>
      <c r="AJ16">
        <v>48.93</v>
      </c>
      <c r="AK16">
        <v>28.31</v>
      </c>
      <c r="AL16">
        <v>34.770000000000003</v>
      </c>
      <c r="AM16">
        <v>4.37</v>
      </c>
      <c r="AN16" s="1">
        <v>1402.75</v>
      </c>
      <c r="AO16">
        <v>0.97609999999999997</v>
      </c>
      <c r="AP16" s="1">
        <v>1447.56</v>
      </c>
      <c r="AQ16" s="1">
        <v>2030.38</v>
      </c>
      <c r="AR16" s="1">
        <v>6631.98</v>
      </c>
      <c r="AS16">
        <v>632.33000000000004</v>
      </c>
      <c r="AT16">
        <v>396.15</v>
      </c>
      <c r="AU16" s="1">
        <v>11138.4</v>
      </c>
      <c r="AV16" s="1">
        <v>4873.51</v>
      </c>
      <c r="AW16">
        <v>0.37719999999999998</v>
      </c>
      <c r="AX16" s="1">
        <v>5803.3</v>
      </c>
      <c r="AY16">
        <v>0.44919999999999999</v>
      </c>
      <c r="AZ16" s="1">
        <v>1530.55</v>
      </c>
      <c r="BA16">
        <v>0.11849999999999999</v>
      </c>
      <c r="BB16">
        <v>712.45</v>
      </c>
      <c r="BC16">
        <v>5.5100000000000003E-2</v>
      </c>
      <c r="BD16" s="1">
        <v>12919.82</v>
      </c>
      <c r="BE16" s="1">
        <v>3317.9</v>
      </c>
      <c r="BF16">
        <v>0.78039999999999998</v>
      </c>
      <c r="BG16">
        <v>0.54069999999999996</v>
      </c>
      <c r="BH16">
        <v>0.2112</v>
      </c>
      <c r="BI16">
        <v>0.1993</v>
      </c>
      <c r="BJ16">
        <v>3.2199999999999999E-2</v>
      </c>
      <c r="BK16">
        <v>1.66E-2</v>
      </c>
    </row>
    <row r="17" spans="1:63" x14ac:dyDescent="0.25">
      <c r="A17" t="s">
        <v>19</v>
      </c>
      <c r="B17">
        <v>47423</v>
      </c>
      <c r="C17">
        <v>70.099999999999994</v>
      </c>
      <c r="D17">
        <v>9.1999999999999993</v>
      </c>
      <c r="E17">
        <v>645.01</v>
      </c>
      <c r="F17">
        <v>679.89</v>
      </c>
      <c r="G17">
        <v>1.9E-3</v>
      </c>
      <c r="H17">
        <v>5.9999999999999995E-4</v>
      </c>
      <c r="I17">
        <v>6.7999999999999996E-3</v>
      </c>
      <c r="J17">
        <v>5.9999999999999995E-4</v>
      </c>
      <c r="K17">
        <v>2.5000000000000001E-2</v>
      </c>
      <c r="L17">
        <v>0.94310000000000005</v>
      </c>
      <c r="M17">
        <v>2.2100000000000002E-2</v>
      </c>
      <c r="N17">
        <v>0.26100000000000001</v>
      </c>
      <c r="O17">
        <v>8.9999999999999998E-4</v>
      </c>
      <c r="P17">
        <v>0.13439999999999999</v>
      </c>
      <c r="Q17" s="1">
        <v>55479.53</v>
      </c>
      <c r="R17">
        <v>0.22309999999999999</v>
      </c>
      <c r="S17">
        <v>0.15579999999999999</v>
      </c>
      <c r="T17">
        <v>0.62109999999999999</v>
      </c>
      <c r="U17">
        <v>6.63</v>
      </c>
      <c r="V17" s="1">
        <v>70188.62</v>
      </c>
      <c r="W17">
        <v>93.95</v>
      </c>
      <c r="X17" s="1">
        <v>181359.79</v>
      </c>
      <c r="Y17">
        <v>0.82889999999999997</v>
      </c>
      <c r="Z17">
        <v>5.3900000000000003E-2</v>
      </c>
      <c r="AA17">
        <v>0.1172</v>
      </c>
      <c r="AB17">
        <v>0.1711</v>
      </c>
      <c r="AC17">
        <v>181.36</v>
      </c>
      <c r="AD17" s="1">
        <v>4834.95</v>
      </c>
      <c r="AE17">
        <v>548.79999999999995</v>
      </c>
      <c r="AF17" s="1">
        <v>161032.07</v>
      </c>
      <c r="AG17" t="s">
        <v>4</v>
      </c>
      <c r="AH17" s="1">
        <v>36339</v>
      </c>
      <c r="AI17" s="1">
        <v>55652.68</v>
      </c>
      <c r="AJ17">
        <v>38.96</v>
      </c>
      <c r="AK17">
        <v>24.37</v>
      </c>
      <c r="AL17">
        <v>28.7</v>
      </c>
      <c r="AM17">
        <v>4.83</v>
      </c>
      <c r="AN17" s="1">
        <v>1864.93</v>
      </c>
      <c r="AO17">
        <v>1.4054</v>
      </c>
      <c r="AP17" s="1">
        <v>1644.95</v>
      </c>
      <c r="AQ17" s="1">
        <v>2289.75</v>
      </c>
      <c r="AR17" s="1">
        <v>6912.32</v>
      </c>
      <c r="AS17">
        <v>565.27</v>
      </c>
      <c r="AT17">
        <v>411.7</v>
      </c>
      <c r="AU17" s="1">
        <v>11823.98</v>
      </c>
      <c r="AV17" s="1">
        <v>6149.82</v>
      </c>
      <c r="AW17">
        <v>0.42749999999999999</v>
      </c>
      <c r="AX17" s="1">
        <v>5420.31</v>
      </c>
      <c r="AY17">
        <v>0.37669999999999998</v>
      </c>
      <c r="AZ17" s="1">
        <v>2198.2399999999998</v>
      </c>
      <c r="BA17">
        <v>0.15279999999999999</v>
      </c>
      <c r="BB17">
        <v>618.84</v>
      </c>
      <c r="BC17">
        <v>4.2999999999999997E-2</v>
      </c>
      <c r="BD17" s="1">
        <v>14387.2</v>
      </c>
      <c r="BE17" s="1">
        <v>5971.05</v>
      </c>
      <c r="BF17">
        <v>1.7604</v>
      </c>
      <c r="BG17">
        <v>0.53090000000000004</v>
      </c>
      <c r="BH17">
        <v>0.20830000000000001</v>
      </c>
      <c r="BI17">
        <v>0.19819999999999999</v>
      </c>
      <c r="BJ17">
        <v>3.5200000000000002E-2</v>
      </c>
      <c r="BK17">
        <v>2.7400000000000001E-2</v>
      </c>
    </row>
    <row r="18" spans="1:63" x14ac:dyDescent="0.25">
      <c r="A18" t="s">
        <v>20</v>
      </c>
      <c r="B18">
        <v>43505</v>
      </c>
      <c r="C18">
        <v>58.81</v>
      </c>
      <c r="D18">
        <v>45.69</v>
      </c>
      <c r="E18" s="1">
        <v>2686.84</v>
      </c>
      <c r="F18" s="1">
        <v>2617.48</v>
      </c>
      <c r="G18">
        <v>9.1999999999999998E-3</v>
      </c>
      <c r="H18">
        <v>6.9999999999999999E-4</v>
      </c>
      <c r="I18">
        <v>1.47E-2</v>
      </c>
      <c r="J18">
        <v>1E-3</v>
      </c>
      <c r="K18">
        <v>4.1599999999999998E-2</v>
      </c>
      <c r="L18">
        <v>0.89500000000000002</v>
      </c>
      <c r="M18">
        <v>3.78E-2</v>
      </c>
      <c r="N18">
        <v>0.3654</v>
      </c>
      <c r="O18">
        <v>1.5100000000000001E-2</v>
      </c>
      <c r="P18">
        <v>0.14149999999999999</v>
      </c>
      <c r="Q18" s="1">
        <v>60472.13</v>
      </c>
      <c r="R18">
        <v>0.2046</v>
      </c>
      <c r="S18">
        <v>0.16189999999999999</v>
      </c>
      <c r="T18">
        <v>0.63349999999999995</v>
      </c>
      <c r="U18">
        <v>17.43</v>
      </c>
      <c r="V18" s="1">
        <v>81856.08</v>
      </c>
      <c r="W18">
        <v>149.19999999999999</v>
      </c>
      <c r="X18" s="1">
        <v>166081.97</v>
      </c>
      <c r="Y18">
        <v>0.74960000000000004</v>
      </c>
      <c r="Z18">
        <v>0.1883</v>
      </c>
      <c r="AA18">
        <v>6.2E-2</v>
      </c>
      <c r="AB18">
        <v>0.25040000000000001</v>
      </c>
      <c r="AC18">
        <v>166.08</v>
      </c>
      <c r="AD18" s="1">
        <v>5542.87</v>
      </c>
      <c r="AE18">
        <v>605.89</v>
      </c>
      <c r="AF18" s="1">
        <v>150997.07</v>
      </c>
      <c r="AG18" t="s">
        <v>4</v>
      </c>
      <c r="AH18" s="1">
        <v>34480</v>
      </c>
      <c r="AI18" s="1">
        <v>56700.42</v>
      </c>
      <c r="AJ18">
        <v>53.76</v>
      </c>
      <c r="AK18">
        <v>30.78</v>
      </c>
      <c r="AL18">
        <v>36.799999999999997</v>
      </c>
      <c r="AM18">
        <v>4.09</v>
      </c>
      <c r="AN18" s="1">
        <v>1391.05</v>
      </c>
      <c r="AO18">
        <v>0.94469999999999998</v>
      </c>
      <c r="AP18" s="1">
        <v>1350.96</v>
      </c>
      <c r="AQ18" s="1">
        <v>1847.26</v>
      </c>
      <c r="AR18" s="1">
        <v>6317.92</v>
      </c>
      <c r="AS18">
        <v>617.94000000000005</v>
      </c>
      <c r="AT18">
        <v>327.93</v>
      </c>
      <c r="AU18" s="1">
        <v>10462</v>
      </c>
      <c r="AV18" s="1">
        <v>4858.3100000000004</v>
      </c>
      <c r="AW18">
        <v>0.40839999999999999</v>
      </c>
      <c r="AX18" s="1">
        <v>5130.99</v>
      </c>
      <c r="AY18">
        <v>0.43130000000000002</v>
      </c>
      <c r="AZ18" s="1">
        <v>1194.2</v>
      </c>
      <c r="BA18">
        <v>0.1004</v>
      </c>
      <c r="BB18">
        <v>713.9</v>
      </c>
      <c r="BC18">
        <v>0.06</v>
      </c>
      <c r="BD18" s="1">
        <v>11897.4</v>
      </c>
      <c r="BE18" s="1">
        <v>3752.83</v>
      </c>
      <c r="BF18">
        <v>0.90910000000000002</v>
      </c>
      <c r="BG18">
        <v>0.55069999999999997</v>
      </c>
      <c r="BH18">
        <v>0.22140000000000001</v>
      </c>
      <c r="BI18">
        <v>0.1797</v>
      </c>
      <c r="BJ18">
        <v>2.8799999999999999E-2</v>
      </c>
      <c r="BK18">
        <v>1.95E-2</v>
      </c>
    </row>
    <row r="19" spans="1:63" x14ac:dyDescent="0.25">
      <c r="A19" t="s">
        <v>21</v>
      </c>
      <c r="B19">
        <v>43513</v>
      </c>
      <c r="C19">
        <v>31.57</v>
      </c>
      <c r="D19">
        <v>111.93</v>
      </c>
      <c r="E19" s="1">
        <v>3533.76</v>
      </c>
      <c r="F19" s="1">
        <v>3017.95</v>
      </c>
      <c r="G19">
        <v>2.8E-3</v>
      </c>
      <c r="H19">
        <v>5.9999999999999995E-4</v>
      </c>
      <c r="I19">
        <v>0.1835</v>
      </c>
      <c r="J19">
        <v>1.2999999999999999E-3</v>
      </c>
      <c r="K19">
        <v>7.8399999999999997E-2</v>
      </c>
      <c r="L19">
        <v>0.61019999999999996</v>
      </c>
      <c r="M19">
        <v>0.1234</v>
      </c>
      <c r="N19">
        <v>0.95340000000000003</v>
      </c>
      <c r="O19">
        <v>1.6E-2</v>
      </c>
      <c r="P19">
        <v>0.18149999999999999</v>
      </c>
      <c r="Q19" s="1">
        <v>58085.23</v>
      </c>
      <c r="R19">
        <v>0.26069999999999999</v>
      </c>
      <c r="S19">
        <v>0.17480000000000001</v>
      </c>
      <c r="T19">
        <v>0.5645</v>
      </c>
      <c r="U19">
        <v>25.78</v>
      </c>
      <c r="V19" s="1">
        <v>78806.97</v>
      </c>
      <c r="W19">
        <v>133.76</v>
      </c>
      <c r="X19" s="1">
        <v>101417.43</v>
      </c>
      <c r="Y19">
        <v>0.66439999999999999</v>
      </c>
      <c r="Z19">
        <v>0.2404</v>
      </c>
      <c r="AA19">
        <v>9.5200000000000007E-2</v>
      </c>
      <c r="AB19">
        <v>0.33560000000000001</v>
      </c>
      <c r="AC19">
        <v>101.42</v>
      </c>
      <c r="AD19" s="1">
        <v>3565.78</v>
      </c>
      <c r="AE19">
        <v>442.02</v>
      </c>
      <c r="AF19" s="1">
        <v>90261.65</v>
      </c>
      <c r="AG19" t="s">
        <v>4</v>
      </c>
      <c r="AH19" s="1">
        <v>27548</v>
      </c>
      <c r="AI19" s="1">
        <v>42245.96</v>
      </c>
      <c r="AJ19">
        <v>48.07</v>
      </c>
      <c r="AK19">
        <v>32.54</v>
      </c>
      <c r="AL19">
        <v>36.159999999999997</v>
      </c>
      <c r="AM19">
        <v>4.4400000000000004</v>
      </c>
      <c r="AN19">
        <v>946.84</v>
      </c>
      <c r="AO19">
        <v>1.0033000000000001</v>
      </c>
      <c r="AP19" s="1">
        <v>1712.31</v>
      </c>
      <c r="AQ19" s="1">
        <v>2532.33</v>
      </c>
      <c r="AR19" s="1">
        <v>7190.1</v>
      </c>
      <c r="AS19">
        <v>832.52</v>
      </c>
      <c r="AT19">
        <v>445.14</v>
      </c>
      <c r="AU19" s="1">
        <v>12712.39</v>
      </c>
      <c r="AV19" s="1">
        <v>9208.93</v>
      </c>
      <c r="AW19">
        <v>0.58899999999999997</v>
      </c>
      <c r="AX19" s="1">
        <v>3765.5</v>
      </c>
      <c r="AY19">
        <v>0.2409</v>
      </c>
      <c r="AZ19">
        <v>953.92</v>
      </c>
      <c r="BA19">
        <v>6.0999999999999999E-2</v>
      </c>
      <c r="BB19" s="1">
        <v>1705.37</v>
      </c>
      <c r="BC19">
        <v>0.1091</v>
      </c>
      <c r="BD19" s="1">
        <v>15633.71</v>
      </c>
      <c r="BE19" s="1">
        <v>5854.75</v>
      </c>
      <c r="BF19">
        <v>2.6179999999999999</v>
      </c>
      <c r="BG19">
        <v>0.48480000000000001</v>
      </c>
      <c r="BH19">
        <v>0.19800000000000001</v>
      </c>
      <c r="BI19">
        <v>0.2777</v>
      </c>
      <c r="BJ19">
        <v>2.69E-2</v>
      </c>
      <c r="BK19">
        <v>1.26E-2</v>
      </c>
    </row>
    <row r="20" spans="1:63" x14ac:dyDescent="0.25">
      <c r="A20" t="s">
        <v>22</v>
      </c>
      <c r="B20">
        <v>43521</v>
      </c>
      <c r="C20">
        <v>52.1</v>
      </c>
      <c r="D20">
        <v>47.82</v>
      </c>
      <c r="E20" s="1">
        <v>2491.17</v>
      </c>
      <c r="F20" s="1">
        <v>2448.87</v>
      </c>
      <c r="G20">
        <v>1.8599999999999998E-2</v>
      </c>
      <c r="H20">
        <v>8.0000000000000004E-4</v>
      </c>
      <c r="I20">
        <v>5.0099999999999999E-2</v>
      </c>
      <c r="J20">
        <v>1.4E-3</v>
      </c>
      <c r="K20">
        <v>4.99E-2</v>
      </c>
      <c r="L20">
        <v>0.8236</v>
      </c>
      <c r="M20">
        <v>5.57E-2</v>
      </c>
      <c r="N20">
        <v>0.40379999999999999</v>
      </c>
      <c r="O20">
        <v>1.43E-2</v>
      </c>
      <c r="P20">
        <v>0.1477</v>
      </c>
      <c r="Q20" s="1">
        <v>63134.95</v>
      </c>
      <c r="R20">
        <v>0.1888</v>
      </c>
      <c r="S20">
        <v>0.17349999999999999</v>
      </c>
      <c r="T20">
        <v>0.63770000000000004</v>
      </c>
      <c r="U20">
        <v>17.34</v>
      </c>
      <c r="V20" s="1">
        <v>78065.36</v>
      </c>
      <c r="W20">
        <v>139.32</v>
      </c>
      <c r="X20" s="1">
        <v>203256.47</v>
      </c>
      <c r="Y20">
        <v>0.6804</v>
      </c>
      <c r="Z20">
        <v>0.26840000000000003</v>
      </c>
      <c r="AA20">
        <v>5.1200000000000002E-2</v>
      </c>
      <c r="AB20">
        <v>0.3196</v>
      </c>
      <c r="AC20">
        <v>203.26</v>
      </c>
      <c r="AD20" s="1">
        <v>7685.4</v>
      </c>
      <c r="AE20">
        <v>734.67</v>
      </c>
      <c r="AF20" s="1">
        <v>191022.17</v>
      </c>
      <c r="AG20" t="s">
        <v>4</v>
      </c>
      <c r="AH20" s="1">
        <v>33446</v>
      </c>
      <c r="AI20" s="1">
        <v>57677.58</v>
      </c>
      <c r="AJ20">
        <v>62.02</v>
      </c>
      <c r="AK20">
        <v>34.93</v>
      </c>
      <c r="AL20">
        <v>42.13</v>
      </c>
      <c r="AM20">
        <v>4.38</v>
      </c>
      <c r="AN20" s="1">
        <v>1672.74</v>
      </c>
      <c r="AO20">
        <v>1.0307999999999999</v>
      </c>
      <c r="AP20" s="1">
        <v>1521.18</v>
      </c>
      <c r="AQ20" s="1">
        <v>2031.84</v>
      </c>
      <c r="AR20" s="1">
        <v>6945.37</v>
      </c>
      <c r="AS20">
        <v>715.19</v>
      </c>
      <c r="AT20">
        <v>377.58</v>
      </c>
      <c r="AU20" s="1">
        <v>11591.16</v>
      </c>
      <c r="AV20" s="1">
        <v>4202.54</v>
      </c>
      <c r="AW20">
        <v>0.31719999999999998</v>
      </c>
      <c r="AX20" s="1">
        <v>6863.61</v>
      </c>
      <c r="AY20">
        <v>0.51800000000000002</v>
      </c>
      <c r="AZ20" s="1">
        <v>1413</v>
      </c>
      <c r="BA20">
        <v>0.1066</v>
      </c>
      <c r="BB20">
        <v>771.68</v>
      </c>
      <c r="BC20">
        <v>5.8200000000000002E-2</v>
      </c>
      <c r="BD20" s="1">
        <v>13250.83</v>
      </c>
      <c r="BE20" s="1">
        <v>2960.45</v>
      </c>
      <c r="BF20">
        <v>0.6089</v>
      </c>
      <c r="BG20">
        <v>0.55379999999999996</v>
      </c>
      <c r="BH20">
        <v>0.22159999999999999</v>
      </c>
      <c r="BI20">
        <v>0.1749</v>
      </c>
      <c r="BJ20">
        <v>2.9399999999999999E-2</v>
      </c>
      <c r="BK20">
        <v>2.0400000000000001E-2</v>
      </c>
    </row>
    <row r="21" spans="1:63" x14ac:dyDescent="0.25">
      <c r="A21" t="s">
        <v>23</v>
      </c>
      <c r="B21">
        <v>49171</v>
      </c>
      <c r="C21">
        <v>33.33</v>
      </c>
      <c r="D21">
        <v>125.1</v>
      </c>
      <c r="E21" s="1">
        <v>4169.93</v>
      </c>
      <c r="F21" s="1">
        <v>4053.07</v>
      </c>
      <c r="G21">
        <v>4.6300000000000001E-2</v>
      </c>
      <c r="H21">
        <v>1E-3</v>
      </c>
      <c r="I21">
        <v>3.7999999999999999E-2</v>
      </c>
      <c r="J21">
        <v>6.9999999999999999E-4</v>
      </c>
      <c r="K21">
        <v>3.5499999999999997E-2</v>
      </c>
      <c r="L21">
        <v>0.84019999999999995</v>
      </c>
      <c r="M21">
        <v>3.8399999999999997E-2</v>
      </c>
      <c r="N21">
        <v>0.1191</v>
      </c>
      <c r="O21">
        <v>1.26E-2</v>
      </c>
      <c r="P21">
        <v>0.11119999999999999</v>
      </c>
      <c r="Q21" s="1">
        <v>72114.63</v>
      </c>
      <c r="R21">
        <v>0.1804</v>
      </c>
      <c r="S21">
        <v>0.1719</v>
      </c>
      <c r="T21">
        <v>0.64770000000000005</v>
      </c>
      <c r="U21">
        <v>24.36</v>
      </c>
      <c r="V21" s="1">
        <v>95814.07</v>
      </c>
      <c r="W21">
        <v>168.45</v>
      </c>
      <c r="X21" s="1">
        <v>243866.68</v>
      </c>
      <c r="Y21">
        <v>0.80049999999999999</v>
      </c>
      <c r="Z21">
        <v>0.16520000000000001</v>
      </c>
      <c r="AA21">
        <v>3.44E-2</v>
      </c>
      <c r="AB21">
        <v>0.19950000000000001</v>
      </c>
      <c r="AC21">
        <v>243.87</v>
      </c>
      <c r="AD21" s="1">
        <v>9262.43</v>
      </c>
      <c r="AE21">
        <v>975.6</v>
      </c>
      <c r="AF21" s="1">
        <v>247765.93</v>
      </c>
      <c r="AG21" t="s">
        <v>4</v>
      </c>
      <c r="AH21" s="1">
        <v>52827</v>
      </c>
      <c r="AI21" s="1">
        <v>104560.48</v>
      </c>
      <c r="AJ21">
        <v>68.63</v>
      </c>
      <c r="AK21">
        <v>36.9</v>
      </c>
      <c r="AL21">
        <v>43.06</v>
      </c>
      <c r="AM21">
        <v>4.76</v>
      </c>
      <c r="AN21" s="1">
        <v>1368.23</v>
      </c>
      <c r="AO21">
        <v>0.63290000000000002</v>
      </c>
      <c r="AP21" s="1">
        <v>1434.26</v>
      </c>
      <c r="AQ21" s="1">
        <v>2108.81</v>
      </c>
      <c r="AR21" s="1">
        <v>7321.22</v>
      </c>
      <c r="AS21">
        <v>761.23</v>
      </c>
      <c r="AT21">
        <v>382.67</v>
      </c>
      <c r="AU21" s="1">
        <v>12008.19</v>
      </c>
      <c r="AV21" s="1">
        <v>3100.54</v>
      </c>
      <c r="AW21">
        <v>0.24790000000000001</v>
      </c>
      <c r="AX21" s="1">
        <v>8038.59</v>
      </c>
      <c r="AY21">
        <v>0.64259999999999995</v>
      </c>
      <c r="AZ21">
        <v>950.55</v>
      </c>
      <c r="BA21">
        <v>7.5999999999999998E-2</v>
      </c>
      <c r="BB21">
        <v>419.73</v>
      </c>
      <c r="BC21">
        <v>3.3599999999999998E-2</v>
      </c>
      <c r="BD21" s="1">
        <v>12509.4</v>
      </c>
      <c r="BE21" s="1">
        <v>1545.56</v>
      </c>
      <c r="BF21">
        <v>0.16739999999999999</v>
      </c>
      <c r="BG21">
        <v>0.59150000000000003</v>
      </c>
      <c r="BH21">
        <v>0.22359999999999999</v>
      </c>
      <c r="BI21">
        <v>0.1389</v>
      </c>
      <c r="BJ21">
        <v>2.9600000000000001E-2</v>
      </c>
      <c r="BK21">
        <v>1.6400000000000001E-2</v>
      </c>
    </row>
    <row r="22" spans="1:63" x14ac:dyDescent="0.25">
      <c r="A22" t="s">
        <v>24</v>
      </c>
      <c r="B22">
        <v>48298</v>
      </c>
      <c r="C22">
        <v>27.24</v>
      </c>
      <c r="D22">
        <v>186.49</v>
      </c>
      <c r="E22" s="1">
        <v>5079.7299999999996</v>
      </c>
      <c r="F22" s="1">
        <v>4866.7299999999996</v>
      </c>
      <c r="G22">
        <v>2.2800000000000001E-2</v>
      </c>
      <c r="H22">
        <v>1.1000000000000001E-3</v>
      </c>
      <c r="I22">
        <v>0.10630000000000001</v>
      </c>
      <c r="J22">
        <v>1.5E-3</v>
      </c>
      <c r="K22">
        <v>6.0900000000000003E-2</v>
      </c>
      <c r="L22">
        <v>0.73160000000000003</v>
      </c>
      <c r="M22">
        <v>7.5800000000000006E-2</v>
      </c>
      <c r="N22">
        <v>0.49009999999999998</v>
      </c>
      <c r="O22">
        <v>2.2100000000000002E-2</v>
      </c>
      <c r="P22">
        <v>0.15939999999999999</v>
      </c>
      <c r="Q22" s="1">
        <v>63942.96</v>
      </c>
      <c r="R22">
        <v>0.18629999999999999</v>
      </c>
      <c r="S22">
        <v>0.19639999999999999</v>
      </c>
      <c r="T22">
        <v>0.61729999999999996</v>
      </c>
      <c r="U22">
        <v>30.89</v>
      </c>
      <c r="V22" s="1">
        <v>88482.65</v>
      </c>
      <c r="W22">
        <v>161.37</v>
      </c>
      <c r="X22" s="1">
        <v>155391.51</v>
      </c>
      <c r="Y22">
        <v>0.70709999999999995</v>
      </c>
      <c r="Z22">
        <v>0.25180000000000002</v>
      </c>
      <c r="AA22">
        <v>4.1099999999999998E-2</v>
      </c>
      <c r="AB22">
        <v>0.29289999999999999</v>
      </c>
      <c r="AC22">
        <v>155.38999999999999</v>
      </c>
      <c r="AD22" s="1">
        <v>6133.74</v>
      </c>
      <c r="AE22">
        <v>686.68</v>
      </c>
      <c r="AF22" s="1">
        <v>142529.42000000001</v>
      </c>
      <c r="AG22" t="s">
        <v>4</v>
      </c>
      <c r="AH22" s="1">
        <v>33488</v>
      </c>
      <c r="AI22" s="1">
        <v>53750.45</v>
      </c>
      <c r="AJ22">
        <v>59.62</v>
      </c>
      <c r="AK22">
        <v>37.03</v>
      </c>
      <c r="AL22">
        <v>42.71</v>
      </c>
      <c r="AM22">
        <v>5</v>
      </c>
      <c r="AN22" s="1">
        <v>1365.69</v>
      </c>
      <c r="AO22">
        <v>0.98250000000000004</v>
      </c>
      <c r="AP22" s="1">
        <v>1345.85</v>
      </c>
      <c r="AQ22" s="1">
        <v>2051.19</v>
      </c>
      <c r="AR22" s="1">
        <v>6962.32</v>
      </c>
      <c r="AS22">
        <v>740.17</v>
      </c>
      <c r="AT22">
        <v>338.77</v>
      </c>
      <c r="AU22" s="1">
        <v>11438.3</v>
      </c>
      <c r="AV22" s="1">
        <v>5228.76</v>
      </c>
      <c r="AW22">
        <v>0.40460000000000002</v>
      </c>
      <c r="AX22" s="1">
        <v>5692.46</v>
      </c>
      <c r="AY22">
        <v>0.44040000000000001</v>
      </c>
      <c r="AZ22" s="1">
        <v>1071.47</v>
      </c>
      <c r="BA22">
        <v>8.2900000000000001E-2</v>
      </c>
      <c r="BB22">
        <v>931.75</v>
      </c>
      <c r="BC22">
        <v>7.2099999999999997E-2</v>
      </c>
      <c r="BD22" s="1">
        <v>12924.43</v>
      </c>
      <c r="BE22" s="1">
        <v>3506.05</v>
      </c>
      <c r="BF22">
        <v>0.83819999999999995</v>
      </c>
      <c r="BG22">
        <v>0.56540000000000001</v>
      </c>
      <c r="BH22">
        <v>0.21490000000000001</v>
      </c>
      <c r="BI22">
        <v>0.1749</v>
      </c>
      <c r="BJ22">
        <v>2.98E-2</v>
      </c>
      <c r="BK22">
        <v>1.49E-2</v>
      </c>
    </row>
    <row r="23" spans="1:63" x14ac:dyDescent="0.25">
      <c r="A23" t="s">
        <v>25</v>
      </c>
      <c r="B23">
        <v>48124</v>
      </c>
      <c r="C23">
        <v>22.76</v>
      </c>
      <c r="D23">
        <v>190.41</v>
      </c>
      <c r="E23" s="1">
        <v>4334.08</v>
      </c>
      <c r="F23" s="1">
        <v>4240.6499999999996</v>
      </c>
      <c r="G23">
        <v>3.7999999999999999E-2</v>
      </c>
      <c r="H23">
        <v>8.0000000000000004E-4</v>
      </c>
      <c r="I23">
        <v>2.2499999999999999E-2</v>
      </c>
      <c r="J23">
        <v>8.0000000000000004E-4</v>
      </c>
      <c r="K23">
        <v>3.9399999999999998E-2</v>
      </c>
      <c r="L23">
        <v>0.86319999999999997</v>
      </c>
      <c r="M23">
        <v>3.5200000000000002E-2</v>
      </c>
      <c r="N23">
        <v>0.13120000000000001</v>
      </c>
      <c r="O23">
        <v>1.43E-2</v>
      </c>
      <c r="P23">
        <v>0.1139</v>
      </c>
      <c r="Q23" s="1">
        <v>72040.73</v>
      </c>
      <c r="R23">
        <v>0.1573</v>
      </c>
      <c r="S23">
        <v>0.17180000000000001</v>
      </c>
      <c r="T23">
        <v>0.67090000000000005</v>
      </c>
      <c r="U23">
        <v>24.97</v>
      </c>
      <c r="V23" s="1">
        <v>95701.96</v>
      </c>
      <c r="W23">
        <v>170.71</v>
      </c>
      <c r="X23" s="1">
        <v>232189.84</v>
      </c>
      <c r="Y23">
        <v>0.81279999999999997</v>
      </c>
      <c r="Z23">
        <v>0.1575</v>
      </c>
      <c r="AA23">
        <v>2.9700000000000001E-2</v>
      </c>
      <c r="AB23">
        <v>0.18720000000000001</v>
      </c>
      <c r="AC23">
        <v>232.19</v>
      </c>
      <c r="AD23" s="1">
        <v>9034.6200000000008</v>
      </c>
      <c r="AE23">
        <v>985.76</v>
      </c>
      <c r="AF23" s="1">
        <v>231063.94</v>
      </c>
      <c r="AG23" t="s">
        <v>4</v>
      </c>
      <c r="AH23" s="1">
        <v>51795</v>
      </c>
      <c r="AI23" s="1">
        <v>97042.35</v>
      </c>
      <c r="AJ23">
        <v>73.209999999999994</v>
      </c>
      <c r="AK23">
        <v>38.369999999999997</v>
      </c>
      <c r="AL23">
        <v>45.12</v>
      </c>
      <c r="AM23">
        <v>5.0199999999999996</v>
      </c>
      <c r="AN23" s="1">
        <v>1368.23</v>
      </c>
      <c r="AO23">
        <v>0.68269999999999997</v>
      </c>
      <c r="AP23" s="1">
        <v>1425.96</v>
      </c>
      <c r="AQ23" s="1">
        <v>2043.67</v>
      </c>
      <c r="AR23" s="1">
        <v>7223.85</v>
      </c>
      <c r="AS23">
        <v>735.4</v>
      </c>
      <c r="AT23">
        <v>369.45</v>
      </c>
      <c r="AU23" s="1">
        <v>11798.34</v>
      </c>
      <c r="AV23" s="1">
        <v>3365.79</v>
      </c>
      <c r="AW23">
        <v>0.26939999999999997</v>
      </c>
      <c r="AX23" s="1">
        <v>7688.77</v>
      </c>
      <c r="AY23">
        <v>0.61539999999999995</v>
      </c>
      <c r="AZ23">
        <v>993.86</v>
      </c>
      <c r="BA23">
        <v>7.9600000000000004E-2</v>
      </c>
      <c r="BB23">
        <v>444.53</v>
      </c>
      <c r="BC23">
        <v>3.56E-2</v>
      </c>
      <c r="BD23" s="1">
        <v>12492.95</v>
      </c>
      <c r="BE23" s="1">
        <v>1866.96</v>
      </c>
      <c r="BF23">
        <v>0.21429999999999999</v>
      </c>
      <c r="BG23">
        <v>0.59389999999999998</v>
      </c>
      <c r="BH23">
        <v>0.22170000000000001</v>
      </c>
      <c r="BI23">
        <v>0.13739999999999999</v>
      </c>
      <c r="BJ23">
        <v>3.0499999999999999E-2</v>
      </c>
      <c r="BK23">
        <v>1.6500000000000001E-2</v>
      </c>
    </row>
    <row r="24" spans="1:63" x14ac:dyDescent="0.25">
      <c r="A24" t="s">
        <v>26</v>
      </c>
      <c r="B24">
        <v>48116</v>
      </c>
      <c r="C24">
        <v>25.52</v>
      </c>
      <c r="D24">
        <v>188.19</v>
      </c>
      <c r="E24" s="1">
        <v>4803.29</v>
      </c>
      <c r="F24" s="1">
        <v>4737.13</v>
      </c>
      <c r="G24">
        <v>6.8099999999999994E-2</v>
      </c>
      <c r="H24">
        <v>1.1000000000000001E-3</v>
      </c>
      <c r="I24">
        <v>5.5800000000000002E-2</v>
      </c>
      <c r="J24">
        <v>8.0000000000000004E-4</v>
      </c>
      <c r="K24">
        <v>3.8699999999999998E-2</v>
      </c>
      <c r="L24">
        <v>0.79149999999999998</v>
      </c>
      <c r="M24">
        <v>4.3900000000000002E-2</v>
      </c>
      <c r="N24">
        <v>0.1234</v>
      </c>
      <c r="O24">
        <v>1.8499999999999999E-2</v>
      </c>
      <c r="P24">
        <v>0.1157</v>
      </c>
      <c r="Q24" s="1">
        <v>73718.009999999995</v>
      </c>
      <c r="R24">
        <v>0.16470000000000001</v>
      </c>
      <c r="S24">
        <v>0.1706</v>
      </c>
      <c r="T24">
        <v>0.66469999999999996</v>
      </c>
      <c r="U24">
        <v>27.23</v>
      </c>
      <c r="V24" s="1">
        <v>98039.96</v>
      </c>
      <c r="W24">
        <v>174.31</v>
      </c>
      <c r="X24" s="1">
        <v>245719.42</v>
      </c>
      <c r="Y24">
        <v>0.76959999999999995</v>
      </c>
      <c r="Z24">
        <v>0.1966</v>
      </c>
      <c r="AA24">
        <v>3.3799999999999997E-2</v>
      </c>
      <c r="AB24">
        <v>0.23039999999999999</v>
      </c>
      <c r="AC24">
        <v>245.72</v>
      </c>
      <c r="AD24" s="1">
        <v>9809.25</v>
      </c>
      <c r="AE24">
        <v>996.87</v>
      </c>
      <c r="AF24" s="1">
        <v>247480.38</v>
      </c>
      <c r="AG24" t="s">
        <v>4</v>
      </c>
      <c r="AH24" s="1">
        <v>52827</v>
      </c>
      <c r="AI24" s="1">
        <v>106833.9</v>
      </c>
      <c r="AJ24">
        <v>69.03</v>
      </c>
      <c r="AK24">
        <v>37.979999999999997</v>
      </c>
      <c r="AL24">
        <v>44.12</v>
      </c>
      <c r="AM24">
        <v>4.9800000000000004</v>
      </c>
      <c r="AN24" s="1">
        <v>1368.23</v>
      </c>
      <c r="AO24">
        <v>0.62319999999999998</v>
      </c>
      <c r="AP24" s="1">
        <v>1505.94</v>
      </c>
      <c r="AQ24" s="1">
        <v>2142.5500000000002</v>
      </c>
      <c r="AR24" s="1">
        <v>7593.38</v>
      </c>
      <c r="AS24">
        <v>921.9</v>
      </c>
      <c r="AT24">
        <v>360.47</v>
      </c>
      <c r="AU24" s="1">
        <v>12524.24</v>
      </c>
      <c r="AV24" s="1">
        <v>2987.83</v>
      </c>
      <c r="AW24">
        <v>0.22950000000000001</v>
      </c>
      <c r="AX24" s="1">
        <v>8523.2199999999993</v>
      </c>
      <c r="AY24">
        <v>0.65459999999999996</v>
      </c>
      <c r="AZ24" s="1">
        <v>1076.3599999999999</v>
      </c>
      <c r="BA24">
        <v>8.2699999999999996E-2</v>
      </c>
      <c r="BB24">
        <v>433.95</v>
      </c>
      <c r="BC24">
        <v>3.3300000000000003E-2</v>
      </c>
      <c r="BD24" s="1">
        <v>13021.37</v>
      </c>
      <c r="BE24" s="1">
        <v>1449.92</v>
      </c>
      <c r="BF24">
        <v>0.15190000000000001</v>
      </c>
      <c r="BG24">
        <v>0.60229999999999995</v>
      </c>
      <c r="BH24">
        <v>0.2301</v>
      </c>
      <c r="BI24">
        <v>0.121</v>
      </c>
      <c r="BJ24">
        <v>2.93E-2</v>
      </c>
      <c r="BK24">
        <v>1.72E-2</v>
      </c>
    </row>
    <row r="25" spans="1:63" x14ac:dyDescent="0.25">
      <c r="A25" t="s">
        <v>27</v>
      </c>
      <c r="B25">
        <v>46706</v>
      </c>
      <c r="C25">
        <v>81.62</v>
      </c>
      <c r="D25">
        <v>10.1</v>
      </c>
      <c r="E25">
        <v>824</v>
      </c>
      <c r="F25">
        <v>828.7</v>
      </c>
      <c r="G25">
        <v>4.4999999999999997E-3</v>
      </c>
      <c r="H25">
        <v>2.9999999999999997E-4</v>
      </c>
      <c r="I25">
        <v>4.5999999999999999E-3</v>
      </c>
      <c r="J25">
        <v>1.1000000000000001E-3</v>
      </c>
      <c r="K25">
        <v>4.8099999999999997E-2</v>
      </c>
      <c r="L25">
        <v>0.91539999999999999</v>
      </c>
      <c r="M25">
        <v>2.5999999999999999E-2</v>
      </c>
      <c r="N25">
        <v>0.33229999999999998</v>
      </c>
      <c r="O25">
        <v>3.3999999999999998E-3</v>
      </c>
      <c r="P25">
        <v>0.13919999999999999</v>
      </c>
      <c r="Q25" s="1">
        <v>56743.48</v>
      </c>
      <c r="R25">
        <v>0.25619999999999998</v>
      </c>
      <c r="S25">
        <v>0.1573</v>
      </c>
      <c r="T25">
        <v>0.58650000000000002</v>
      </c>
      <c r="U25">
        <v>9.4600000000000009</v>
      </c>
      <c r="V25" s="1">
        <v>65158.02</v>
      </c>
      <c r="W25">
        <v>83.83</v>
      </c>
      <c r="X25" s="1">
        <v>174509.46</v>
      </c>
      <c r="Y25">
        <v>0.81469999999999998</v>
      </c>
      <c r="Z25">
        <v>8.6699999999999999E-2</v>
      </c>
      <c r="AA25">
        <v>9.8500000000000004E-2</v>
      </c>
      <c r="AB25">
        <v>0.18529999999999999</v>
      </c>
      <c r="AC25">
        <v>174.51</v>
      </c>
      <c r="AD25" s="1">
        <v>4684.18</v>
      </c>
      <c r="AE25">
        <v>499.32</v>
      </c>
      <c r="AF25" s="1">
        <v>159865.70000000001</v>
      </c>
      <c r="AG25" t="s">
        <v>4</v>
      </c>
      <c r="AH25" s="1">
        <v>35474</v>
      </c>
      <c r="AI25" s="1">
        <v>52343.6</v>
      </c>
      <c r="AJ25">
        <v>40.53</v>
      </c>
      <c r="AK25">
        <v>24.04</v>
      </c>
      <c r="AL25">
        <v>30.64</v>
      </c>
      <c r="AM25">
        <v>4.53</v>
      </c>
      <c r="AN25" s="1">
        <v>1514.67</v>
      </c>
      <c r="AO25">
        <v>1.4398</v>
      </c>
      <c r="AP25" s="1">
        <v>1670.23</v>
      </c>
      <c r="AQ25" s="1">
        <v>2225.66</v>
      </c>
      <c r="AR25" s="1">
        <v>6797.69</v>
      </c>
      <c r="AS25">
        <v>637.26</v>
      </c>
      <c r="AT25">
        <v>324.19</v>
      </c>
      <c r="AU25" s="1">
        <v>11655.03</v>
      </c>
      <c r="AV25" s="1">
        <v>6357.21</v>
      </c>
      <c r="AW25">
        <v>0.44359999999999999</v>
      </c>
      <c r="AX25" s="1">
        <v>5057.2700000000004</v>
      </c>
      <c r="AY25">
        <v>0.35289999999999999</v>
      </c>
      <c r="AZ25" s="1">
        <v>2202.48</v>
      </c>
      <c r="BA25">
        <v>0.1537</v>
      </c>
      <c r="BB25">
        <v>714.33</v>
      </c>
      <c r="BC25">
        <v>4.9799999999999997E-2</v>
      </c>
      <c r="BD25" s="1">
        <v>14331.3</v>
      </c>
      <c r="BE25" s="1">
        <v>5649.34</v>
      </c>
      <c r="BF25">
        <v>1.8012999999999999</v>
      </c>
      <c r="BG25">
        <v>0.52810000000000001</v>
      </c>
      <c r="BH25">
        <v>0.21249999999999999</v>
      </c>
      <c r="BI25">
        <v>0.20799999999999999</v>
      </c>
      <c r="BJ25">
        <v>3.4000000000000002E-2</v>
      </c>
      <c r="BK25">
        <v>1.7399999999999999E-2</v>
      </c>
    </row>
    <row r="26" spans="1:63" x14ac:dyDescent="0.25">
      <c r="A26" t="s">
        <v>28</v>
      </c>
      <c r="B26">
        <v>43539</v>
      </c>
      <c r="C26">
        <v>13.81</v>
      </c>
      <c r="D26">
        <v>319.17</v>
      </c>
      <c r="E26" s="1">
        <v>4407.6099999999997</v>
      </c>
      <c r="F26" s="1">
        <v>4056.12</v>
      </c>
      <c r="G26">
        <v>5.8999999999999999E-3</v>
      </c>
      <c r="H26">
        <v>1.5E-3</v>
      </c>
      <c r="I26">
        <v>0.1643</v>
      </c>
      <c r="J26">
        <v>1.9E-3</v>
      </c>
      <c r="K26">
        <v>8.3900000000000002E-2</v>
      </c>
      <c r="L26">
        <v>0.64419999999999999</v>
      </c>
      <c r="M26">
        <v>9.8400000000000001E-2</v>
      </c>
      <c r="N26">
        <v>0.77459999999999996</v>
      </c>
      <c r="O26">
        <v>2.86E-2</v>
      </c>
      <c r="P26">
        <v>0.17860000000000001</v>
      </c>
      <c r="Q26" s="1">
        <v>60314.2</v>
      </c>
      <c r="R26">
        <v>0.2571</v>
      </c>
      <c r="S26">
        <v>0.1812</v>
      </c>
      <c r="T26">
        <v>0.56169999999999998</v>
      </c>
      <c r="U26">
        <v>28.37</v>
      </c>
      <c r="V26" s="1">
        <v>83810.649999999994</v>
      </c>
      <c r="W26">
        <v>152.91999999999999</v>
      </c>
      <c r="X26" s="1">
        <v>92991.77</v>
      </c>
      <c r="Y26">
        <v>0.67200000000000004</v>
      </c>
      <c r="Z26">
        <v>0.27360000000000001</v>
      </c>
      <c r="AA26">
        <v>5.4399999999999997E-2</v>
      </c>
      <c r="AB26">
        <v>0.32800000000000001</v>
      </c>
      <c r="AC26">
        <v>92.99</v>
      </c>
      <c r="AD26" s="1">
        <v>3634.95</v>
      </c>
      <c r="AE26">
        <v>464.73</v>
      </c>
      <c r="AF26" s="1">
        <v>78236.81</v>
      </c>
      <c r="AG26" t="s">
        <v>4</v>
      </c>
      <c r="AH26" s="1">
        <v>28055</v>
      </c>
      <c r="AI26" s="1">
        <v>41366.080000000002</v>
      </c>
      <c r="AJ26">
        <v>54.1</v>
      </c>
      <c r="AK26">
        <v>36.29</v>
      </c>
      <c r="AL26">
        <v>40.83</v>
      </c>
      <c r="AM26">
        <v>4.4400000000000004</v>
      </c>
      <c r="AN26">
        <v>872.45</v>
      </c>
      <c r="AO26">
        <v>0.99070000000000003</v>
      </c>
      <c r="AP26" s="1">
        <v>1440.6</v>
      </c>
      <c r="AQ26" s="1">
        <v>2240.92</v>
      </c>
      <c r="AR26" s="1">
        <v>7058.44</v>
      </c>
      <c r="AS26">
        <v>791.78</v>
      </c>
      <c r="AT26">
        <v>392.97</v>
      </c>
      <c r="AU26" s="1">
        <v>11924.72</v>
      </c>
      <c r="AV26" s="1">
        <v>8231.76</v>
      </c>
      <c r="AW26">
        <v>0.58240000000000003</v>
      </c>
      <c r="AX26" s="1">
        <v>3546.44</v>
      </c>
      <c r="AY26">
        <v>0.25090000000000001</v>
      </c>
      <c r="AZ26">
        <v>949.47</v>
      </c>
      <c r="BA26">
        <v>6.7199999999999996E-2</v>
      </c>
      <c r="BB26" s="1">
        <v>1405.61</v>
      </c>
      <c r="BC26">
        <v>9.9500000000000005E-2</v>
      </c>
      <c r="BD26" s="1">
        <v>14133.27</v>
      </c>
      <c r="BE26" s="1">
        <v>6023.24</v>
      </c>
      <c r="BF26">
        <v>2.8052999999999999</v>
      </c>
      <c r="BG26">
        <v>0.52210000000000001</v>
      </c>
      <c r="BH26">
        <v>0.20699999999999999</v>
      </c>
      <c r="BI26">
        <v>0.2324</v>
      </c>
      <c r="BJ26">
        <v>2.7400000000000001E-2</v>
      </c>
      <c r="BK26">
        <v>1.12E-2</v>
      </c>
    </row>
    <row r="27" spans="1:63" x14ac:dyDescent="0.25">
      <c r="A27" t="s">
        <v>29</v>
      </c>
      <c r="B27">
        <v>45203</v>
      </c>
      <c r="C27">
        <v>100.71</v>
      </c>
      <c r="D27">
        <v>14.13</v>
      </c>
      <c r="E27" s="1">
        <v>1423.37</v>
      </c>
      <c r="F27" s="1">
        <v>1376.39</v>
      </c>
      <c r="G27">
        <v>5.1000000000000004E-3</v>
      </c>
      <c r="H27">
        <v>4.0000000000000002E-4</v>
      </c>
      <c r="I27">
        <v>7.4999999999999997E-3</v>
      </c>
      <c r="J27">
        <v>6.9999999999999999E-4</v>
      </c>
      <c r="K27">
        <v>2.1899999999999999E-2</v>
      </c>
      <c r="L27">
        <v>0.94030000000000002</v>
      </c>
      <c r="M27">
        <v>2.4E-2</v>
      </c>
      <c r="N27">
        <v>0.36980000000000002</v>
      </c>
      <c r="O27">
        <v>4.0000000000000001E-3</v>
      </c>
      <c r="P27">
        <v>0.1389</v>
      </c>
      <c r="Q27" s="1">
        <v>56201.95</v>
      </c>
      <c r="R27">
        <v>0.1996</v>
      </c>
      <c r="S27">
        <v>0.20080000000000001</v>
      </c>
      <c r="T27">
        <v>0.59960000000000002</v>
      </c>
      <c r="U27">
        <v>10.81</v>
      </c>
      <c r="V27" s="1">
        <v>74865.47</v>
      </c>
      <c r="W27">
        <v>126.4</v>
      </c>
      <c r="X27" s="1">
        <v>171337.86</v>
      </c>
      <c r="Y27">
        <v>0.76400000000000001</v>
      </c>
      <c r="Z27">
        <v>0.13730000000000001</v>
      </c>
      <c r="AA27">
        <v>9.8699999999999996E-2</v>
      </c>
      <c r="AB27">
        <v>0.23599999999999999</v>
      </c>
      <c r="AC27">
        <v>171.34</v>
      </c>
      <c r="AD27" s="1">
        <v>4656.72</v>
      </c>
      <c r="AE27">
        <v>506.73</v>
      </c>
      <c r="AF27" s="1">
        <v>159764.07</v>
      </c>
      <c r="AG27" t="s">
        <v>4</v>
      </c>
      <c r="AH27" s="1">
        <v>34081</v>
      </c>
      <c r="AI27" s="1">
        <v>54290.79</v>
      </c>
      <c r="AJ27">
        <v>40.53</v>
      </c>
      <c r="AK27">
        <v>25.41</v>
      </c>
      <c r="AL27">
        <v>29.15</v>
      </c>
      <c r="AM27">
        <v>4.26</v>
      </c>
      <c r="AN27" s="1">
        <v>1505.02</v>
      </c>
      <c r="AO27">
        <v>1.0904</v>
      </c>
      <c r="AP27" s="1">
        <v>1495.41</v>
      </c>
      <c r="AQ27" s="1">
        <v>2211.41</v>
      </c>
      <c r="AR27" s="1">
        <v>6413.47</v>
      </c>
      <c r="AS27">
        <v>532.21</v>
      </c>
      <c r="AT27">
        <v>266.99</v>
      </c>
      <c r="AU27" s="1">
        <v>10919.49</v>
      </c>
      <c r="AV27" s="1">
        <v>5894.58</v>
      </c>
      <c r="AW27">
        <v>0.45700000000000002</v>
      </c>
      <c r="AX27" s="1">
        <v>4753.92</v>
      </c>
      <c r="AY27">
        <v>0.36859999999999998</v>
      </c>
      <c r="AZ27" s="1">
        <v>1510.45</v>
      </c>
      <c r="BA27">
        <v>0.1171</v>
      </c>
      <c r="BB27">
        <v>739.17</v>
      </c>
      <c r="BC27">
        <v>5.7299999999999997E-2</v>
      </c>
      <c r="BD27" s="1">
        <v>12898.12</v>
      </c>
      <c r="BE27" s="1">
        <v>4737.68</v>
      </c>
      <c r="BF27">
        <v>1.3624000000000001</v>
      </c>
      <c r="BG27">
        <v>0.51700000000000002</v>
      </c>
      <c r="BH27">
        <v>0.22159999999999999</v>
      </c>
      <c r="BI27">
        <v>0.2046</v>
      </c>
      <c r="BJ27">
        <v>3.56E-2</v>
      </c>
      <c r="BK27">
        <v>2.12E-2</v>
      </c>
    </row>
    <row r="28" spans="1:63" x14ac:dyDescent="0.25">
      <c r="A28" t="s">
        <v>30</v>
      </c>
      <c r="B28">
        <v>46300</v>
      </c>
      <c r="C28">
        <v>34</v>
      </c>
      <c r="D28">
        <v>65.819999999999993</v>
      </c>
      <c r="E28" s="1">
        <v>2237.81</v>
      </c>
      <c r="F28" s="1">
        <v>2185.16</v>
      </c>
      <c r="G28">
        <v>1.41E-2</v>
      </c>
      <c r="H28">
        <v>1E-3</v>
      </c>
      <c r="I28">
        <v>4.0399999999999998E-2</v>
      </c>
      <c r="J28">
        <v>1.1000000000000001E-3</v>
      </c>
      <c r="K28">
        <v>5.0299999999999997E-2</v>
      </c>
      <c r="L28">
        <v>0.83689999999999998</v>
      </c>
      <c r="M28">
        <v>5.6099999999999997E-2</v>
      </c>
      <c r="N28">
        <v>0.38</v>
      </c>
      <c r="O28">
        <v>1.43E-2</v>
      </c>
      <c r="P28">
        <v>0.13769999999999999</v>
      </c>
      <c r="Q28" s="1">
        <v>61345.120000000003</v>
      </c>
      <c r="R28">
        <v>0.1903</v>
      </c>
      <c r="S28">
        <v>0.18790000000000001</v>
      </c>
      <c r="T28">
        <v>0.62170000000000003</v>
      </c>
      <c r="U28">
        <v>16.8</v>
      </c>
      <c r="V28" s="1">
        <v>77324.320000000007</v>
      </c>
      <c r="W28">
        <v>128.47999999999999</v>
      </c>
      <c r="X28" s="1">
        <v>192401.02</v>
      </c>
      <c r="Y28">
        <v>0.69310000000000005</v>
      </c>
      <c r="Z28">
        <v>0.25669999999999998</v>
      </c>
      <c r="AA28">
        <v>5.0299999999999997E-2</v>
      </c>
      <c r="AB28">
        <v>0.30690000000000001</v>
      </c>
      <c r="AC28">
        <v>192.4</v>
      </c>
      <c r="AD28" s="1">
        <v>7074.44</v>
      </c>
      <c r="AE28">
        <v>686.55</v>
      </c>
      <c r="AF28" s="1">
        <v>180869.99</v>
      </c>
      <c r="AG28" t="s">
        <v>4</v>
      </c>
      <c r="AH28" s="1">
        <v>36224</v>
      </c>
      <c r="AI28" s="1">
        <v>60106.71</v>
      </c>
      <c r="AJ28">
        <v>58.57</v>
      </c>
      <c r="AK28">
        <v>33.75</v>
      </c>
      <c r="AL28">
        <v>41.59</v>
      </c>
      <c r="AM28">
        <v>4.9400000000000004</v>
      </c>
      <c r="AN28" s="1">
        <v>1741.42</v>
      </c>
      <c r="AO28">
        <v>0.91669999999999996</v>
      </c>
      <c r="AP28" s="1">
        <v>1507.12</v>
      </c>
      <c r="AQ28" s="1">
        <v>2007.61</v>
      </c>
      <c r="AR28" s="1">
        <v>6705.63</v>
      </c>
      <c r="AS28">
        <v>667.78</v>
      </c>
      <c r="AT28">
        <v>322.58999999999997</v>
      </c>
      <c r="AU28" s="1">
        <v>11210.73</v>
      </c>
      <c r="AV28" s="1">
        <v>4274.24</v>
      </c>
      <c r="AW28">
        <v>0.33310000000000001</v>
      </c>
      <c r="AX28" s="1">
        <v>6321.52</v>
      </c>
      <c r="AY28">
        <v>0.49259999999999998</v>
      </c>
      <c r="AZ28" s="1">
        <v>1478.32</v>
      </c>
      <c r="BA28">
        <v>0.1152</v>
      </c>
      <c r="BB28">
        <v>758.6</v>
      </c>
      <c r="BC28">
        <v>5.91E-2</v>
      </c>
      <c r="BD28" s="1">
        <v>12832.69</v>
      </c>
      <c r="BE28" s="1">
        <v>2898.61</v>
      </c>
      <c r="BF28">
        <v>0.6048</v>
      </c>
      <c r="BG28">
        <v>0.54390000000000005</v>
      </c>
      <c r="BH28">
        <v>0.22359999999999999</v>
      </c>
      <c r="BI28">
        <v>0.1895</v>
      </c>
      <c r="BJ28">
        <v>2.6499999999999999E-2</v>
      </c>
      <c r="BK28">
        <v>1.6500000000000001E-2</v>
      </c>
    </row>
    <row r="29" spans="1:63" x14ac:dyDescent="0.25">
      <c r="A29" t="s">
        <v>31</v>
      </c>
      <c r="B29">
        <v>45765</v>
      </c>
      <c r="C29">
        <v>72.95</v>
      </c>
      <c r="D29">
        <v>29.77</v>
      </c>
      <c r="E29" s="1">
        <v>2171.4899999999998</v>
      </c>
      <c r="F29" s="1">
        <v>2131.7399999999998</v>
      </c>
      <c r="G29">
        <v>6.6E-3</v>
      </c>
      <c r="H29">
        <v>3.8999999999999998E-3</v>
      </c>
      <c r="I29">
        <v>1.6799999999999999E-2</v>
      </c>
      <c r="J29">
        <v>1.4E-3</v>
      </c>
      <c r="K29">
        <v>5.3100000000000001E-2</v>
      </c>
      <c r="L29">
        <v>0.87629999999999997</v>
      </c>
      <c r="M29">
        <v>4.1799999999999997E-2</v>
      </c>
      <c r="N29">
        <v>0.40400000000000003</v>
      </c>
      <c r="O29">
        <v>7.0000000000000001E-3</v>
      </c>
      <c r="P29">
        <v>0.14230000000000001</v>
      </c>
      <c r="Q29" s="1">
        <v>59681.74</v>
      </c>
      <c r="R29">
        <v>0.2238</v>
      </c>
      <c r="S29">
        <v>0.19020000000000001</v>
      </c>
      <c r="T29">
        <v>0.58599999999999997</v>
      </c>
      <c r="U29">
        <v>16.02</v>
      </c>
      <c r="V29" s="1">
        <v>76493.03</v>
      </c>
      <c r="W29">
        <v>131.06</v>
      </c>
      <c r="X29" s="1">
        <v>154058.26</v>
      </c>
      <c r="Y29">
        <v>0.74860000000000004</v>
      </c>
      <c r="Z29">
        <v>0.17219999999999999</v>
      </c>
      <c r="AA29">
        <v>7.9200000000000007E-2</v>
      </c>
      <c r="AB29">
        <v>0.25140000000000001</v>
      </c>
      <c r="AC29">
        <v>154.06</v>
      </c>
      <c r="AD29" s="1">
        <v>4844.99</v>
      </c>
      <c r="AE29">
        <v>547.35</v>
      </c>
      <c r="AF29" s="1">
        <v>143483.76999999999</v>
      </c>
      <c r="AG29" t="s">
        <v>4</v>
      </c>
      <c r="AH29" s="1">
        <v>33961</v>
      </c>
      <c r="AI29" s="1">
        <v>53369.05</v>
      </c>
      <c r="AJ29">
        <v>46.98</v>
      </c>
      <c r="AK29">
        <v>28.59</v>
      </c>
      <c r="AL29">
        <v>35.700000000000003</v>
      </c>
      <c r="AM29">
        <v>3.97</v>
      </c>
      <c r="AN29" s="1">
        <v>1206.67</v>
      </c>
      <c r="AO29">
        <v>1.0298</v>
      </c>
      <c r="AP29" s="1">
        <v>1313.69</v>
      </c>
      <c r="AQ29" s="1">
        <v>1992.36</v>
      </c>
      <c r="AR29" s="1">
        <v>6463.76</v>
      </c>
      <c r="AS29">
        <v>726.31</v>
      </c>
      <c r="AT29">
        <v>296.18</v>
      </c>
      <c r="AU29" s="1">
        <v>10792.3</v>
      </c>
      <c r="AV29" s="1">
        <v>5406.98</v>
      </c>
      <c r="AW29">
        <v>0.43709999999999999</v>
      </c>
      <c r="AX29" s="1">
        <v>4721.46</v>
      </c>
      <c r="AY29">
        <v>0.38159999999999999</v>
      </c>
      <c r="AZ29" s="1">
        <v>1444.25</v>
      </c>
      <c r="BA29">
        <v>0.1167</v>
      </c>
      <c r="BB29">
        <v>798.52</v>
      </c>
      <c r="BC29">
        <v>6.4500000000000002E-2</v>
      </c>
      <c r="BD29" s="1">
        <v>12371.22</v>
      </c>
      <c r="BE29" s="1">
        <v>4376.3999999999996</v>
      </c>
      <c r="BF29">
        <v>1.2605</v>
      </c>
      <c r="BG29">
        <v>0.53920000000000001</v>
      </c>
      <c r="BH29">
        <v>0.22120000000000001</v>
      </c>
      <c r="BI29">
        <v>0.1948</v>
      </c>
      <c r="BJ29">
        <v>2.8899999999999999E-2</v>
      </c>
      <c r="BK29">
        <v>1.5900000000000001E-2</v>
      </c>
    </row>
    <row r="30" spans="1:63" x14ac:dyDescent="0.25">
      <c r="A30" t="s">
        <v>32</v>
      </c>
      <c r="B30">
        <v>43547</v>
      </c>
      <c r="C30">
        <v>15.38</v>
      </c>
      <c r="D30">
        <v>225.28</v>
      </c>
      <c r="E30" s="1">
        <v>3465.03</v>
      </c>
      <c r="F30" s="1">
        <v>3417.62</v>
      </c>
      <c r="G30">
        <v>3.6400000000000002E-2</v>
      </c>
      <c r="H30">
        <v>5.9999999999999995E-4</v>
      </c>
      <c r="I30">
        <v>2.3300000000000001E-2</v>
      </c>
      <c r="J30">
        <v>5.0000000000000001E-4</v>
      </c>
      <c r="K30">
        <v>3.6700000000000003E-2</v>
      </c>
      <c r="L30">
        <v>0.86219999999999997</v>
      </c>
      <c r="M30">
        <v>4.02E-2</v>
      </c>
      <c r="N30">
        <v>8.8999999999999996E-2</v>
      </c>
      <c r="O30">
        <v>1.18E-2</v>
      </c>
      <c r="P30">
        <v>0.1137</v>
      </c>
      <c r="Q30" s="1">
        <v>75614.97</v>
      </c>
      <c r="R30">
        <v>0.14749999999999999</v>
      </c>
      <c r="S30">
        <v>0.16370000000000001</v>
      </c>
      <c r="T30">
        <v>0.68879999999999997</v>
      </c>
      <c r="U30">
        <v>22.43</v>
      </c>
      <c r="V30" s="1">
        <v>97668.44</v>
      </c>
      <c r="W30">
        <v>153.06</v>
      </c>
      <c r="X30" s="1">
        <v>246298.78</v>
      </c>
      <c r="Y30">
        <v>0.8518</v>
      </c>
      <c r="Z30">
        <v>0.1203</v>
      </c>
      <c r="AA30">
        <v>2.7900000000000001E-2</v>
      </c>
      <c r="AB30">
        <v>0.1482</v>
      </c>
      <c r="AC30">
        <v>246.3</v>
      </c>
      <c r="AD30" s="1">
        <v>10140.58</v>
      </c>
      <c r="AE30" s="1">
        <v>1117.29</v>
      </c>
      <c r="AF30" s="1">
        <v>247158.72</v>
      </c>
      <c r="AG30" t="s">
        <v>4</v>
      </c>
      <c r="AH30" s="1">
        <v>57030</v>
      </c>
      <c r="AI30" s="1">
        <v>124173.79</v>
      </c>
      <c r="AJ30">
        <v>87.39</v>
      </c>
      <c r="AK30">
        <v>41.01</v>
      </c>
      <c r="AL30">
        <v>53.58</v>
      </c>
      <c r="AM30">
        <v>4.93</v>
      </c>
      <c r="AN30" s="1">
        <v>2152.41</v>
      </c>
      <c r="AO30">
        <v>0.65090000000000003</v>
      </c>
      <c r="AP30" s="1">
        <v>1601.18</v>
      </c>
      <c r="AQ30" s="1">
        <v>1977.81</v>
      </c>
      <c r="AR30" s="1">
        <v>7949.59</v>
      </c>
      <c r="AS30">
        <v>858.13</v>
      </c>
      <c r="AT30">
        <v>434.2</v>
      </c>
      <c r="AU30" s="1">
        <v>12820.91</v>
      </c>
      <c r="AV30" s="1">
        <v>3167.19</v>
      </c>
      <c r="AW30">
        <v>0.23630000000000001</v>
      </c>
      <c r="AX30" s="1">
        <v>8863.98</v>
      </c>
      <c r="AY30">
        <v>0.66139999999999999</v>
      </c>
      <c r="AZ30" s="1">
        <v>1002.41</v>
      </c>
      <c r="BA30">
        <v>7.4800000000000005E-2</v>
      </c>
      <c r="BB30">
        <v>368.28</v>
      </c>
      <c r="BC30">
        <v>2.75E-2</v>
      </c>
      <c r="BD30" s="1">
        <v>13401.86</v>
      </c>
      <c r="BE30" s="1">
        <v>1673.42</v>
      </c>
      <c r="BF30">
        <v>0.15640000000000001</v>
      </c>
      <c r="BG30">
        <v>0.5998</v>
      </c>
      <c r="BH30">
        <v>0.21809999999999999</v>
      </c>
      <c r="BI30">
        <v>0.13600000000000001</v>
      </c>
      <c r="BJ30">
        <v>3.0800000000000001E-2</v>
      </c>
      <c r="BK30">
        <v>1.5299999999999999E-2</v>
      </c>
    </row>
    <row r="31" spans="1:63" x14ac:dyDescent="0.25">
      <c r="A31" t="s">
        <v>33</v>
      </c>
      <c r="B31">
        <v>43554</v>
      </c>
      <c r="C31">
        <v>14.62</v>
      </c>
      <c r="D31">
        <v>197.81</v>
      </c>
      <c r="E31" s="1">
        <v>2891.76</v>
      </c>
      <c r="F31" s="1">
        <v>2865.54</v>
      </c>
      <c r="G31">
        <v>8.1000000000000003E-2</v>
      </c>
      <c r="H31">
        <v>1.1999999999999999E-3</v>
      </c>
      <c r="I31">
        <v>7.7299999999999994E-2</v>
      </c>
      <c r="J31">
        <v>8.0000000000000004E-4</v>
      </c>
      <c r="K31">
        <v>4.0399999999999998E-2</v>
      </c>
      <c r="L31">
        <v>0.74819999999999998</v>
      </c>
      <c r="M31">
        <v>5.11E-2</v>
      </c>
      <c r="N31">
        <v>0.1077</v>
      </c>
      <c r="O31">
        <v>2.0299999999999999E-2</v>
      </c>
      <c r="P31">
        <v>0.1087</v>
      </c>
      <c r="Q31" s="1">
        <v>77575.48</v>
      </c>
      <c r="R31">
        <v>0.16</v>
      </c>
      <c r="S31">
        <v>0.15820000000000001</v>
      </c>
      <c r="T31">
        <v>0.68169999999999997</v>
      </c>
      <c r="U31">
        <v>19.22</v>
      </c>
      <c r="V31" s="1">
        <v>100611.47</v>
      </c>
      <c r="W31">
        <v>149.6</v>
      </c>
      <c r="X31" s="1">
        <v>292633.21999999997</v>
      </c>
      <c r="Y31">
        <v>0.77159999999999995</v>
      </c>
      <c r="Z31">
        <v>0.20230000000000001</v>
      </c>
      <c r="AA31">
        <v>2.6100000000000002E-2</v>
      </c>
      <c r="AB31">
        <v>0.22839999999999999</v>
      </c>
      <c r="AC31">
        <v>292.63</v>
      </c>
      <c r="AD31" s="1">
        <v>12158.77</v>
      </c>
      <c r="AE31" s="1">
        <v>1201.25</v>
      </c>
      <c r="AF31" s="1">
        <v>296843.99</v>
      </c>
      <c r="AG31" t="s">
        <v>4</v>
      </c>
      <c r="AH31" s="1">
        <v>57882</v>
      </c>
      <c r="AI31" s="1">
        <v>139224.93</v>
      </c>
      <c r="AJ31">
        <v>85.26</v>
      </c>
      <c r="AK31">
        <v>42.44</v>
      </c>
      <c r="AL31">
        <v>54.5</v>
      </c>
      <c r="AM31">
        <v>5.08</v>
      </c>
      <c r="AN31" s="1">
        <v>3074.57</v>
      </c>
      <c r="AO31">
        <v>0.627</v>
      </c>
      <c r="AP31" s="1">
        <v>1808.99</v>
      </c>
      <c r="AQ31" s="1">
        <v>2306.5300000000002</v>
      </c>
      <c r="AR31" s="1">
        <v>8598.7900000000009</v>
      </c>
      <c r="AS31">
        <v>978.97</v>
      </c>
      <c r="AT31">
        <v>423.73</v>
      </c>
      <c r="AU31" s="1">
        <v>14117.01</v>
      </c>
      <c r="AV31" s="1">
        <v>2769.04</v>
      </c>
      <c r="AW31">
        <v>0.18390000000000001</v>
      </c>
      <c r="AX31" s="1">
        <v>10700.55</v>
      </c>
      <c r="AY31">
        <v>0.7107</v>
      </c>
      <c r="AZ31" s="1">
        <v>1187.52</v>
      </c>
      <c r="BA31">
        <v>7.8899999999999998E-2</v>
      </c>
      <c r="BB31">
        <v>398.52</v>
      </c>
      <c r="BC31">
        <v>2.6499999999999999E-2</v>
      </c>
      <c r="BD31" s="1">
        <v>15055.63</v>
      </c>
      <c r="BE31" s="1">
        <v>1131.72</v>
      </c>
      <c r="BF31">
        <v>8.8800000000000004E-2</v>
      </c>
      <c r="BG31">
        <v>0.6028</v>
      </c>
      <c r="BH31">
        <v>0.21629999999999999</v>
      </c>
      <c r="BI31">
        <v>0.13109999999999999</v>
      </c>
      <c r="BJ31">
        <v>3.2199999999999999E-2</v>
      </c>
      <c r="BK31">
        <v>1.7600000000000001E-2</v>
      </c>
    </row>
    <row r="32" spans="1:63" x14ac:dyDescent="0.25">
      <c r="A32" t="s">
        <v>34</v>
      </c>
      <c r="B32">
        <v>46425</v>
      </c>
      <c r="C32">
        <v>121.76</v>
      </c>
      <c r="D32">
        <v>14.76</v>
      </c>
      <c r="E32" s="1">
        <v>1797.77</v>
      </c>
      <c r="F32" s="1">
        <v>1716.77</v>
      </c>
      <c r="G32">
        <v>2.3E-3</v>
      </c>
      <c r="H32">
        <v>4.0000000000000002E-4</v>
      </c>
      <c r="I32">
        <v>5.0000000000000001E-3</v>
      </c>
      <c r="J32">
        <v>8.0000000000000004E-4</v>
      </c>
      <c r="K32">
        <v>1.37E-2</v>
      </c>
      <c r="L32">
        <v>0.95909999999999995</v>
      </c>
      <c r="M32">
        <v>1.8599999999999998E-2</v>
      </c>
      <c r="N32">
        <v>0.42299999999999999</v>
      </c>
      <c r="O32">
        <v>1.9E-3</v>
      </c>
      <c r="P32">
        <v>0.14899999999999999</v>
      </c>
      <c r="Q32" s="1">
        <v>55204.160000000003</v>
      </c>
      <c r="R32">
        <v>0.22450000000000001</v>
      </c>
      <c r="S32">
        <v>0.1802</v>
      </c>
      <c r="T32">
        <v>0.59530000000000005</v>
      </c>
      <c r="U32">
        <v>13.73</v>
      </c>
      <c r="V32" s="1">
        <v>72246.16</v>
      </c>
      <c r="W32">
        <v>125.41</v>
      </c>
      <c r="X32" s="1">
        <v>162903.01999999999</v>
      </c>
      <c r="Y32">
        <v>0.69340000000000002</v>
      </c>
      <c r="Z32">
        <v>0.1268</v>
      </c>
      <c r="AA32">
        <v>0.1797</v>
      </c>
      <c r="AB32">
        <v>0.30659999999999998</v>
      </c>
      <c r="AC32">
        <v>162.9</v>
      </c>
      <c r="AD32" s="1">
        <v>4417.58</v>
      </c>
      <c r="AE32">
        <v>445.45</v>
      </c>
      <c r="AF32" s="1">
        <v>142036.79</v>
      </c>
      <c r="AG32" t="s">
        <v>4</v>
      </c>
      <c r="AH32" s="1">
        <v>32905</v>
      </c>
      <c r="AI32" s="1">
        <v>50577.9</v>
      </c>
      <c r="AJ32">
        <v>37.86</v>
      </c>
      <c r="AK32">
        <v>25.46</v>
      </c>
      <c r="AL32">
        <v>27.96</v>
      </c>
      <c r="AM32">
        <v>4.42</v>
      </c>
      <c r="AN32">
        <v>690.39</v>
      </c>
      <c r="AO32">
        <v>0.89749999999999996</v>
      </c>
      <c r="AP32" s="1">
        <v>1357.46</v>
      </c>
      <c r="AQ32" s="1">
        <v>2292.56</v>
      </c>
      <c r="AR32" s="1">
        <v>6267.39</v>
      </c>
      <c r="AS32">
        <v>552.76</v>
      </c>
      <c r="AT32">
        <v>280.24</v>
      </c>
      <c r="AU32" s="1">
        <v>10750.42</v>
      </c>
      <c r="AV32" s="1">
        <v>6662.19</v>
      </c>
      <c r="AW32">
        <v>0.52059999999999995</v>
      </c>
      <c r="AX32" s="1">
        <v>3930.47</v>
      </c>
      <c r="AY32">
        <v>0.30709999999999998</v>
      </c>
      <c r="AZ32" s="1">
        <v>1338.23</v>
      </c>
      <c r="BA32">
        <v>0.1046</v>
      </c>
      <c r="BB32">
        <v>866.91</v>
      </c>
      <c r="BC32">
        <v>6.7699999999999996E-2</v>
      </c>
      <c r="BD32" s="1">
        <v>12797.81</v>
      </c>
      <c r="BE32" s="1">
        <v>5676.11</v>
      </c>
      <c r="BF32">
        <v>1.8413999999999999</v>
      </c>
      <c r="BG32">
        <v>0.52039999999999997</v>
      </c>
      <c r="BH32">
        <v>0.22620000000000001</v>
      </c>
      <c r="BI32">
        <v>0.20399999999999999</v>
      </c>
      <c r="BJ32">
        <v>3.3700000000000001E-2</v>
      </c>
      <c r="BK32">
        <v>1.5699999999999999E-2</v>
      </c>
    </row>
    <row r="33" spans="1:63" x14ac:dyDescent="0.25">
      <c r="A33" t="s">
        <v>35</v>
      </c>
      <c r="B33">
        <v>47241</v>
      </c>
      <c r="C33">
        <v>30.71</v>
      </c>
      <c r="D33">
        <v>237.94</v>
      </c>
      <c r="E33" s="1">
        <v>7308.29</v>
      </c>
      <c r="F33" s="1">
        <v>7157.93</v>
      </c>
      <c r="G33">
        <v>7.6100000000000001E-2</v>
      </c>
      <c r="H33">
        <v>1E-3</v>
      </c>
      <c r="I33">
        <v>6.8599999999999994E-2</v>
      </c>
      <c r="J33">
        <v>1.1999999999999999E-3</v>
      </c>
      <c r="K33">
        <v>5.6300000000000003E-2</v>
      </c>
      <c r="L33">
        <v>0.75080000000000002</v>
      </c>
      <c r="M33">
        <v>4.6100000000000002E-2</v>
      </c>
      <c r="N33">
        <v>0.1706</v>
      </c>
      <c r="O33">
        <v>3.7499999999999999E-2</v>
      </c>
      <c r="P33">
        <v>0.1215</v>
      </c>
      <c r="Q33" s="1">
        <v>73652.11</v>
      </c>
      <c r="R33">
        <v>0.1852</v>
      </c>
      <c r="S33">
        <v>0.1915</v>
      </c>
      <c r="T33">
        <v>0.62329999999999997</v>
      </c>
      <c r="U33">
        <v>39.659999999999997</v>
      </c>
      <c r="V33" s="1">
        <v>99329.74</v>
      </c>
      <c r="W33">
        <v>181.57</v>
      </c>
      <c r="X33" s="1">
        <v>216972.49</v>
      </c>
      <c r="Y33">
        <v>0.76160000000000005</v>
      </c>
      <c r="Z33">
        <v>0.20979999999999999</v>
      </c>
      <c r="AA33">
        <v>2.86E-2</v>
      </c>
      <c r="AB33">
        <v>0.2384</v>
      </c>
      <c r="AC33">
        <v>216.97</v>
      </c>
      <c r="AD33" s="1">
        <v>9037.4500000000007</v>
      </c>
      <c r="AE33">
        <v>908.1</v>
      </c>
      <c r="AF33" s="1">
        <v>226896.17</v>
      </c>
      <c r="AG33" t="s">
        <v>4</v>
      </c>
      <c r="AH33" s="1">
        <v>50867</v>
      </c>
      <c r="AI33" s="1">
        <v>96449.16</v>
      </c>
      <c r="AJ33">
        <v>73</v>
      </c>
      <c r="AK33">
        <v>38.78</v>
      </c>
      <c r="AL33">
        <v>45.83</v>
      </c>
      <c r="AM33">
        <v>4.9400000000000004</v>
      </c>
      <c r="AN33" s="1">
        <v>1368.23</v>
      </c>
      <c r="AO33">
        <v>0.6542</v>
      </c>
      <c r="AP33" s="1">
        <v>1404</v>
      </c>
      <c r="AQ33" s="1">
        <v>2116.91</v>
      </c>
      <c r="AR33" s="1">
        <v>7497.05</v>
      </c>
      <c r="AS33">
        <v>848.05</v>
      </c>
      <c r="AT33">
        <v>423.75</v>
      </c>
      <c r="AU33" s="1">
        <v>12289.76</v>
      </c>
      <c r="AV33" s="1">
        <v>3470.41</v>
      </c>
      <c r="AW33">
        <v>0.26889999999999997</v>
      </c>
      <c r="AX33" s="1">
        <v>7837.42</v>
      </c>
      <c r="AY33">
        <v>0.60740000000000005</v>
      </c>
      <c r="AZ33" s="1">
        <v>1116.97</v>
      </c>
      <c r="BA33">
        <v>8.6599999999999996E-2</v>
      </c>
      <c r="BB33">
        <v>478.82</v>
      </c>
      <c r="BC33">
        <v>3.7100000000000001E-2</v>
      </c>
      <c r="BD33" s="1">
        <v>12903.62</v>
      </c>
      <c r="BE33" s="1">
        <v>2052.11</v>
      </c>
      <c r="BF33">
        <v>0.25380000000000003</v>
      </c>
      <c r="BG33">
        <v>0.60150000000000003</v>
      </c>
      <c r="BH33">
        <v>0.23050000000000001</v>
      </c>
      <c r="BI33">
        <v>0.1244</v>
      </c>
      <c r="BJ33">
        <v>2.7699999999999999E-2</v>
      </c>
      <c r="BK33">
        <v>1.5900000000000001E-2</v>
      </c>
    </row>
    <row r="34" spans="1:63" x14ac:dyDescent="0.25">
      <c r="A34" t="s">
        <v>36</v>
      </c>
      <c r="B34">
        <v>43562</v>
      </c>
      <c r="C34">
        <v>19.05</v>
      </c>
      <c r="D34">
        <v>239.56</v>
      </c>
      <c r="E34" s="1">
        <v>4563.08</v>
      </c>
      <c r="F34" s="1">
        <v>4172.16</v>
      </c>
      <c r="G34">
        <v>2.4799999999999999E-2</v>
      </c>
      <c r="H34">
        <v>1.6000000000000001E-3</v>
      </c>
      <c r="I34">
        <v>0.34860000000000002</v>
      </c>
      <c r="J34">
        <v>1.4E-3</v>
      </c>
      <c r="K34">
        <v>9.8000000000000004E-2</v>
      </c>
      <c r="L34">
        <v>0.43780000000000002</v>
      </c>
      <c r="M34">
        <v>8.7800000000000003E-2</v>
      </c>
      <c r="N34">
        <v>0.65600000000000003</v>
      </c>
      <c r="O34">
        <v>5.1799999999999999E-2</v>
      </c>
      <c r="P34">
        <v>0.16619999999999999</v>
      </c>
      <c r="Q34" s="1">
        <v>64287.1</v>
      </c>
      <c r="R34">
        <v>0.2626</v>
      </c>
      <c r="S34">
        <v>0.19650000000000001</v>
      </c>
      <c r="T34">
        <v>0.54090000000000005</v>
      </c>
      <c r="U34">
        <v>32.700000000000003</v>
      </c>
      <c r="V34" s="1">
        <v>88532.01</v>
      </c>
      <c r="W34">
        <v>136.52000000000001</v>
      </c>
      <c r="X34" s="1">
        <v>129572.92</v>
      </c>
      <c r="Y34">
        <v>0.64900000000000002</v>
      </c>
      <c r="Z34">
        <v>0.30059999999999998</v>
      </c>
      <c r="AA34">
        <v>5.04E-2</v>
      </c>
      <c r="AB34">
        <v>0.35099999999999998</v>
      </c>
      <c r="AC34">
        <v>129.57</v>
      </c>
      <c r="AD34" s="1">
        <v>5526.22</v>
      </c>
      <c r="AE34">
        <v>596.51</v>
      </c>
      <c r="AF34" s="1">
        <v>124887.83</v>
      </c>
      <c r="AG34" t="s">
        <v>4</v>
      </c>
      <c r="AH34" s="1">
        <v>31753</v>
      </c>
      <c r="AI34" s="1">
        <v>48847.1</v>
      </c>
      <c r="AJ34">
        <v>64.290000000000006</v>
      </c>
      <c r="AK34">
        <v>42.03</v>
      </c>
      <c r="AL34">
        <v>46.59</v>
      </c>
      <c r="AM34">
        <v>5.0999999999999996</v>
      </c>
      <c r="AN34">
        <v>845.49</v>
      </c>
      <c r="AO34">
        <v>1.0535000000000001</v>
      </c>
      <c r="AP34" s="1">
        <v>1516.08</v>
      </c>
      <c r="AQ34" s="1">
        <v>2263.98</v>
      </c>
      <c r="AR34" s="1">
        <v>7087.88</v>
      </c>
      <c r="AS34">
        <v>823.96</v>
      </c>
      <c r="AT34">
        <v>422.31</v>
      </c>
      <c r="AU34" s="1">
        <v>12114.22</v>
      </c>
      <c r="AV34" s="1">
        <v>6358.4</v>
      </c>
      <c r="AW34">
        <v>0.45469999999999999</v>
      </c>
      <c r="AX34" s="1">
        <v>5331.36</v>
      </c>
      <c r="AY34">
        <v>0.38129999999999997</v>
      </c>
      <c r="AZ34" s="1">
        <v>1046.6099999999999</v>
      </c>
      <c r="BA34">
        <v>7.4800000000000005E-2</v>
      </c>
      <c r="BB34" s="1">
        <v>1246.56</v>
      </c>
      <c r="BC34">
        <v>8.9099999999999999E-2</v>
      </c>
      <c r="BD34" s="1">
        <v>13982.92</v>
      </c>
      <c r="BE34" s="1">
        <v>4169.43</v>
      </c>
      <c r="BF34">
        <v>1.2795000000000001</v>
      </c>
      <c r="BG34">
        <v>0.53369999999999995</v>
      </c>
      <c r="BH34">
        <v>0.2024</v>
      </c>
      <c r="BI34">
        <v>0.21929999999999999</v>
      </c>
      <c r="BJ34">
        <v>2.9000000000000001E-2</v>
      </c>
      <c r="BK34">
        <v>1.5699999999999999E-2</v>
      </c>
    </row>
    <row r="35" spans="1:63" x14ac:dyDescent="0.25">
      <c r="A35" t="s">
        <v>37</v>
      </c>
      <c r="B35">
        <v>43570</v>
      </c>
      <c r="C35">
        <v>53.67</v>
      </c>
      <c r="D35">
        <v>24.87</v>
      </c>
      <c r="E35" s="1">
        <v>1334.58</v>
      </c>
      <c r="F35" s="1">
        <v>1272.23</v>
      </c>
      <c r="G35">
        <v>3.0000000000000001E-3</v>
      </c>
      <c r="H35">
        <v>2.9999999999999997E-4</v>
      </c>
      <c r="I35">
        <v>1.5100000000000001E-2</v>
      </c>
      <c r="J35">
        <v>8.9999999999999998E-4</v>
      </c>
      <c r="K35">
        <v>3.2099999999999997E-2</v>
      </c>
      <c r="L35">
        <v>0.90680000000000005</v>
      </c>
      <c r="M35">
        <v>4.1799999999999997E-2</v>
      </c>
      <c r="N35">
        <v>0.51549999999999996</v>
      </c>
      <c r="O35">
        <v>3.3E-3</v>
      </c>
      <c r="P35">
        <v>0.17130000000000001</v>
      </c>
      <c r="Q35" s="1">
        <v>55277.42</v>
      </c>
      <c r="R35">
        <v>0.2427</v>
      </c>
      <c r="S35">
        <v>0.1807</v>
      </c>
      <c r="T35">
        <v>0.5766</v>
      </c>
      <c r="U35">
        <v>11.59</v>
      </c>
      <c r="V35" s="1">
        <v>69944.52</v>
      </c>
      <c r="W35">
        <v>110.87</v>
      </c>
      <c r="X35" s="1">
        <v>143443.96</v>
      </c>
      <c r="Y35">
        <v>0.71130000000000004</v>
      </c>
      <c r="Z35">
        <v>0.17269999999999999</v>
      </c>
      <c r="AA35">
        <v>0.11609999999999999</v>
      </c>
      <c r="AB35">
        <v>0.28870000000000001</v>
      </c>
      <c r="AC35">
        <v>143.44</v>
      </c>
      <c r="AD35" s="1">
        <v>3958.92</v>
      </c>
      <c r="AE35">
        <v>441.47</v>
      </c>
      <c r="AF35" s="1">
        <v>121676.07</v>
      </c>
      <c r="AG35" t="s">
        <v>4</v>
      </c>
      <c r="AH35" s="1">
        <v>30125</v>
      </c>
      <c r="AI35" s="1">
        <v>46444.41</v>
      </c>
      <c r="AJ35">
        <v>39.659999999999997</v>
      </c>
      <c r="AK35">
        <v>25.25</v>
      </c>
      <c r="AL35">
        <v>28.71</v>
      </c>
      <c r="AM35">
        <v>3.92</v>
      </c>
      <c r="AN35">
        <v>883.27</v>
      </c>
      <c r="AO35">
        <v>0.92200000000000004</v>
      </c>
      <c r="AP35" s="1">
        <v>1529.49</v>
      </c>
      <c r="AQ35" s="1">
        <v>2161.58</v>
      </c>
      <c r="AR35" s="1">
        <v>6591.17</v>
      </c>
      <c r="AS35">
        <v>713.24</v>
      </c>
      <c r="AT35">
        <v>251.8</v>
      </c>
      <c r="AU35" s="1">
        <v>11247.28</v>
      </c>
      <c r="AV35" s="1">
        <v>7271.97</v>
      </c>
      <c r="AW35">
        <v>0.54400000000000004</v>
      </c>
      <c r="AX35" s="1">
        <v>3686.54</v>
      </c>
      <c r="AY35">
        <v>0.27579999999999999</v>
      </c>
      <c r="AZ35" s="1">
        <v>1315.53</v>
      </c>
      <c r="BA35">
        <v>9.8400000000000001E-2</v>
      </c>
      <c r="BB35" s="1">
        <v>1094</v>
      </c>
      <c r="BC35">
        <v>8.1799999999999998E-2</v>
      </c>
      <c r="BD35" s="1">
        <v>13368.05</v>
      </c>
      <c r="BE35" s="1">
        <v>6048.85</v>
      </c>
      <c r="BF35">
        <v>2.1591999999999998</v>
      </c>
      <c r="BG35">
        <v>0.50539999999999996</v>
      </c>
      <c r="BH35">
        <v>0.22420000000000001</v>
      </c>
      <c r="BI35">
        <v>0.2195</v>
      </c>
      <c r="BJ35">
        <v>3.15E-2</v>
      </c>
      <c r="BK35">
        <v>1.9400000000000001E-2</v>
      </c>
    </row>
    <row r="36" spans="1:63" x14ac:dyDescent="0.25">
      <c r="A36" t="s">
        <v>38</v>
      </c>
      <c r="B36">
        <v>43588</v>
      </c>
      <c r="C36">
        <v>45.43</v>
      </c>
      <c r="D36">
        <v>55.33</v>
      </c>
      <c r="E36" s="1">
        <v>2513.62</v>
      </c>
      <c r="F36" s="1">
        <v>2352.31</v>
      </c>
      <c r="G36">
        <v>7.1999999999999998E-3</v>
      </c>
      <c r="H36">
        <v>5.9999999999999995E-4</v>
      </c>
      <c r="I36">
        <v>2.9100000000000001E-2</v>
      </c>
      <c r="J36">
        <v>8.9999999999999998E-4</v>
      </c>
      <c r="K36">
        <v>7.4499999999999997E-2</v>
      </c>
      <c r="L36">
        <v>0.83309999999999995</v>
      </c>
      <c r="M36">
        <v>5.45E-2</v>
      </c>
      <c r="N36">
        <v>0.45829999999999999</v>
      </c>
      <c r="O36">
        <v>2.4199999999999999E-2</v>
      </c>
      <c r="P36">
        <v>0.15140000000000001</v>
      </c>
      <c r="Q36" s="1">
        <v>59890.68</v>
      </c>
      <c r="R36">
        <v>0.21679999999999999</v>
      </c>
      <c r="S36">
        <v>0.16950000000000001</v>
      </c>
      <c r="T36">
        <v>0.61370000000000002</v>
      </c>
      <c r="U36">
        <v>18.239999999999998</v>
      </c>
      <c r="V36" s="1">
        <v>77920.820000000007</v>
      </c>
      <c r="W36">
        <v>133.37</v>
      </c>
      <c r="X36" s="1">
        <v>139737.68</v>
      </c>
      <c r="Y36">
        <v>0.73909999999999998</v>
      </c>
      <c r="Z36">
        <v>0.2049</v>
      </c>
      <c r="AA36">
        <v>5.6000000000000001E-2</v>
      </c>
      <c r="AB36">
        <v>0.26090000000000002</v>
      </c>
      <c r="AC36">
        <v>139.74</v>
      </c>
      <c r="AD36" s="1">
        <v>4485.2700000000004</v>
      </c>
      <c r="AE36">
        <v>528.35</v>
      </c>
      <c r="AF36" s="1">
        <v>133597.29999999999</v>
      </c>
      <c r="AG36" t="s">
        <v>4</v>
      </c>
      <c r="AH36" s="1">
        <v>31009</v>
      </c>
      <c r="AI36" s="1">
        <v>50877.29</v>
      </c>
      <c r="AJ36">
        <v>50.17</v>
      </c>
      <c r="AK36">
        <v>29.73</v>
      </c>
      <c r="AL36">
        <v>36.28</v>
      </c>
      <c r="AM36">
        <v>4.08</v>
      </c>
      <c r="AN36" s="1">
        <v>1067.8599999999999</v>
      </c>
      <c r="AO36">
        <v>0.999</v>
      </c>
      <c r="AP36" s="1">
        <v>1426.37</v>
      </c>
      <c r="AQ36" s="1">
        <v>1884.76</v>
      </c>
      <c r="AR36" s="1">
        <v>6623.91</v>
      </c>
      <c r="AS36">
        <v>651.69000000000005</v>
      </c>
      <c r="AT36">
        <v>292.76</v>
      </c>
      <c r="AU36" s="1">
        <v>10879.49</v>
      </c>
      <c r="AV36" s="1">
        <v>5919.82</v>
      </c>
      <c r="AW36">
        <v>0.47660000000000002</v>
      </c>
      <c r="AX36" s="1">
        <v>4397.47</v>
      </c>
      <c r="AY36">
        <v>0.35399999999999998</v>
      </c>
      <c r="AZ36" s="1">
        <v>1198.5</v>
      </c>
      <c r="BA36">
        <v>9.6500000000000002E-2</v>
      </c>
      <c r="BB36">
        <v>905.49</v>
      </c>
      <c r="BC36">
        <v>7.2900000000000006E-2</v>
      </c>
      <c r="BD36" s="1">
        <v>12421.28</v>
      </c>
      <c r="BE36" s="1">
        <v>4421.6499999999996</v>
      </c>
      <c r="BF36">
        <v>1.3398000000000001</v>
      </c>
      <c r="BG36">
        <v>0.53559999999999997</v>
      </c>
      <c r="BH36">
        <v>0.21920000000000001</v>
      </c>
      <c r="BI36">
        <v>0.20269999999999999</v>
      </c>
      <c r="BJ36">
        <v>2.7400000000000001E-2</v>
      </c>
      <c r="BK36">
        <v>1.5100000000000001E-2</v>
      </c>
    </row>
    <row r="37" spans="1:63" x14ac:dyDescent="0.25">
      <c r="A37" t="s">
        <v>39</v>
      </c>
      <c r="B37">
        <v>43596</v>
      </c>
      <c r="C37">
        <v>96.95</v>
      </c>
      <c r="D37">
        <v>19.95</v>
      </c>
      <c r="E37" s="1">
        <v>1934.68</v>
      </c>
      <c r="F37" s="1">
        <v>1861.28</v>
      </c>
      <c r="G37">
        <v>7.0000000000000001E-3</v>
      </c>
      <c r="H37">
        <v>4.1999999999999997E-3</v>
      </c>
      <c r="I37">
        <v>1.3100000000000001E-2</v>
      </c>
      <c r="J37">
        <v>1.2999999999999999E-3</v>
      </c>
      <c r="K37">
        <v>4.2299999999999997E-2</v>
      </c>
      <c r="L37">
        <v>0.89559999999999995</v>
      </c>
      <c r="M37">
        <v>3.6400000000000002E-2</v>
      </c>
      <c r="N37">
        <v>0.41260000000000002</v>
      </c>
      <c r="O37">
        <v>8.8999999999999999E-3</v>
      </c>
      <c r="P37">
        <v>0.1467</v>
      </c>
      <c r="Q37" s="1">
        <v>58591.18</v>
      </c>
      <c r="R37">
        <v>0.2112</v>
      </c>
      <c r="S37">
        <v>0.18090000000000001</v>
      </c>
      <c r="T37">
        <v>0.6079</v>
      </c>
      <c r="U37">
        <v>14.04</v>
      </c>
      <c r="V37" s="1">
        <v>75649.06</v>
      </c>
      <c r="W37">
        <v>133.88999999999999</v>
      </c>
      <c r="X37" s="1">
        <v>169511.12</v>
      </c>
      <c r="Y37">
        <v>0.75970000000000004</v>
      </c>
      <c r="Z37">
        <v>0.18490000000000001</v>
      </c>
      <c r="AA37">
        <v>5.5399999999999998E-2</v>
      </c>
      <c r="AB37">
        <v>0.24030000000000001</v>
      </c>
      <c r="AC37">
        <v>169.51</v>
      </c>
      <c r="AD37" s="1">
        <v>4802.45</v>
      </c>
      <c r="AE37">
        <v>562.61</v>
      </c>
      <c r="AF37" s="1">
        <v>157219.95000000001</v>
      </c>
      <c r="AG37" t="s">
        <v>4</v>
      </c>
      <c r="AH37" s="1">
        <v>33680</v>
      </c>
      <c r="AI37" s="1">
        <v>52707.01</v>
      </c>
      <c r="AJ37">
        <v>43.68</v>
      </c>
      <c r="AK37">
        <v>26.42</v>
      </c>
      <c r="AL37">
        <v>31.82</v>
      </c>
      <c r="AM37">
        <v>4.12</v>
      </c>
      <c r="AN37" s="1">
        <v>1150.44</v>
      </c>
      <c r="AO37">
        <v>1.1123000000000001</v>
      </c>
      <c r="AP37" s="1">
        <v>1388.67</v>
      </c>
      <c r="AQ37" s="1">
        <v>2071.46</v>
      </c>
      <c r="AR37" s="1">
        <v>6599.56</v>
      </c>
      <c r="AS37">
        <v>675.34</v>
      </c>
      <c r="AT37">
        <v>292.75</v>
      </c>
      <c r="AU37" s="1">
        <v>11027.78</v>
      </c>
      <c r="AV37" s="1">
        <v>5467.05</v>
      </c>
      <c r="AW37">
        <v>0.43480000000000002</v>
      </c>
      <c r="AX37" s="1">
        <v>4890.34</v>
      </c>
      <c r="AY37">
        <v>0.38890000000000002</v>
      </c>
      <c r="AZ37" s="1">
        <v>1356.52</v>
      </c>
      <c r="BA37">
        <v>0.1079</v>
      </c>
      <c r="BB37">
        <v>859.62</v>
      </c>
      <c r="BC37">
        <v>6.8400000000000002E-2</v>
      </c>
      <c r="BD37" s="1">
        <v>12573.53</v>
      </c>
      <c r="BE37" s="1">
        <v>4100.22</v>
      </c>
      <c r="BF37">
        <v>1.1677</v>
      </c>
      <c r="BG37">
        <v>0.53200000000000003</v>
      </c>
      <c r="BH37">
        <v>0.22339999999999999</v>
      </c>
      <c r="BI37">
        <v>0.19539999999999999</v>
      </c>
      <c r="BJ37">
        <v>3.0200000000000001E-2</v>
      </c>
      <c r="BK37">
        <v>1.9E-2</v>
      </c>
    </row>
    <row r="38" spans="1:63" x14ac:dyDescent="0.25">
      <c r="A38" t="s">
        <v>40</v>
      </c>
      <c r="B38">
        <v>43604</v>
      </c>
      <c r="C38">
        <v>35.71</v>
      </c>
      <c r="D38">
        <v>39.26</v>
      </c>
      <c r="E38" s="1">
        <v>1401.98</v>
      </c>
      <c r="F38" s="1">
        <v>1307.8399999999999</v>
      </c>
      <c r="G38">
        <v>3.7000000000000002E-3</v>
      </c>
      <c r="H38">
        <v>5.9999999999999995E-4</v>
      </c>
      <c r="I38">
        <v>1.84E-2</v>
      </c>
      <c r="J38">
        <v>1E-3</v>
      </c>
      <c r="K38">
        <v>2.63E-2</v>
      </c>
      <c r="L38">
        <v>0.90049999999999997</v>
      </c>
      <c r="M38">
        <v>4.9500000000000002E-2</v>
      </c>
      <c r="N38">
        <v>0.52210000000000001</v>
      </c>
      <c r="O38">
        <v>5.4999999999999997E-3</v>
      </c>
      <c r="P38">
        <v>0.16489999999999999</v>
      </c>
      <c r="Q38" s="1">
        <v>54523.16</v>
      </c>
      <c r="R38">
        <v>0.24010000000000001</v>
      </c>
      <c r="S38">
        <v>0.19500000000000001</v>
      </c>
      <c r="T38">
        <v>0.56489999999999996</v>
      </c>
      <c r="U38">
        <v>11.82</v>
      </c>
      <c r="V38" s="1">
        <v>67694.289999999994</v>
      </c>
      <c r="W38">
        <v>114.39</v>
      </c>
      <c r="X38" s="1">
        <v>130044.13</v>
      </c>
      <c r="Y38">
        <v>0.69530000000000003</v>
      </c>
      <c r="Z38">
        <v>0.19420000000000001</v>
      </c>
      <c r="AA38">
        <v>0.1105</v>
      </c>
      <c r="AB38">
        <v>0.30470000000000003</v>
      </c>
      <c r="AC38">
        <v>130.04</v>
      </c>
      <c r="AD38" s="1">
        <v>3940.14</v>
      </c>
      <c r="AE38">
        <v>457.81</v>
      </c>
      <c r="AF38" s="1">
        <v>112363.22</v>
      </c>
      <c r="AG38" t="s">
        <v>4</v>
      </c>
      <c r="AH38" s="1">
        <v>30189</v>
      </c>
      <c r="AI38" s="1">
        <v>46244.4</v>
      </c>
      <c r="AJ38">
        <v>45.55</v>
      </c>
      <c r="AK38">
        <v>26.85</v>
      </c>
      <c r="AL38">
        <v>34.369999999999997</v>
      </c>
      <c r="AM38">
        <v>4.17</v>
      </c>
      <c r="AN38">
        <v>797.86</v>
      </c>
      <c r="AO38">
        <v>0.84950000000000003</v>
      </c>
      <c r="AP38" s="1">
        <v>1520.09</v>
      </c>
      <c r="AQ38" s="1">
        <v>2011.98</v>
      </c>
      <c r="AR38" s="1">
        <v>6594.62</v>
      </c>
      <c r="AS38">
        <v>684.92</v>
      </c>
      <c r="AT38">
        <v>293.20999999999998</v>
      </c>
      <c r="AU38" s="1">
        <v>11104.82</v>
      </c>
      <c r="AV38" s="1">
        <v>7313.21</v>
      </c>
      <c r="AW38">
        <v>0.54730000000000001</v>
      </c>
      <c r="AX38" s="1">
        <v>3734.03</v>
      </c>
      <c r="AY38">
        <v>0.27939999999999998</v>
      </c>
      <c r="AZ38" s="1">
        <v>1230.3599999999999</v>
      </c>
      <c r="BA38">
        <v>9.2100000000000001E-2</v>
      </c>
      <c r="BB38" s="1">
        <v>1085.27</v>
      </c>
      <c r="BC38">
        <v>8.1199999999999994E-2</v>
      </c>
      <c r="BD38" s="1">
        <v>13362.87</v>
      </c>
      <c r="BE38" s="1">
        <v>5614.31</v>
      </c>
      <c r="BF38">
        <v>2.0030999999999999</v>
      </c>
      <c r="BG38">
        <v>0.49619999999999997</v>
      </c>
      <c r="BH38">
        <v>0.21779999999999999</v>
      </c>
      <c r="BI38">
        <v>0.2336</v>
      </c>
      <c r="BJ38">
        <v>3.2300000000000002E-2</v>
      </c>
      <c r="BK38">
        <v>2.01E-2</v>
      </c>
    </row>
    <row r="39" spans="1:63" x14ac:dyDescent="0.25">
      <c r="A39" t="s">
        <v>41</v>
      </c>
      <c r="B39">
        <v>48074</v>
      </c>
      <c r="C39">
        <v>121.38</v>
      </c>
      <c r="D39">
        <v>10.55</v>
      </c>
      <c r="E39" s="1">
        <v>1280.74</v>
      </c>
      <c r="F39" s="1">
        <v>1297.6099999999999</v>
      </c>
      <c r="G39">
        <v>2.8E-3</v>
      </c>
      <c r="H39">
        <v>2.9999999999999997E-4</v>
      </c>
      <c r="I39">
        <v>6.4999999999999997E-3</v>
      </c>
      <c r="J39">
        <v>1E-3</v>
      </c>
      <c r="K39">
        <v>2.6499999999999999E-2</v>
      </c>
      <c r="L39">
        <v>0.94120000000000004</v>
      </c>
      <c r="M39">
        <v>2.18E-2</v>
      </c>
      <c r="N39">
        <v>0.30809999999999998</v>
      </c>
      <c r="O39">
        <v>1.4E-3</v>
      </c>
      <c r="P39">
        <v>0.14050000000000001</v>
      </c>
      <c r="Q39" s="1">
        <v>57633.45</v>
      </c>
      <c r="R39">
        <v>0.21340000000000001</v>
      </c>
      <c r="S39">
        <v>0.16750000000000001</v>
      </c>
      <c r="T39">
        <v>0.61909999999999998</v>
      </c>
      <c r="U39">
        <v>11.83</v>
      </c>
      <c r="V39" s="1">
        <v>70184.570000000007</v>
      </c>
      <c r="W39">
        <v>104.42</v>
      </c>
      <c r="X39" s="1">
        <v>166444.79999999999</v>
      </c>
      <c r="Y39">
        <v>0.85219999999999996</v>
      </c>
      <c r="Z39">
        <v>5.6599999999999998E-2</v>
      </c>
      <c r="AA39">
        <v>9.11E-2</v>
      </c>
      <c r="AB39">
        <v>0.14779999999999999</v>
      </c>
      <c r="AC39">
        <v>166.44</v>
      </c>
      <c r="AD39" s="1">
        <v>4164.92</v>
      </c>
      <c r="AE39">
        <v>491.5</v>
      </c>
      <c r="AF39" s="1">
        <v>157822.89000000001</v>
      </c>
      <c r="AG39" t="s">
        <v>4</v>
      </c>
      <c r="AH39" s="1">
        <v>36635</v>
      </c>
      <c r="AI39" s="1">
        <v>55465.48</v>
      </c>
      <c r="AJ39">
        <v>34.15</v>
      </c>
      <c r="AK39">
        <v>23.65</v>
      </c>
      <c r="AL39">
        <v>25.55</v>
      </c>
      <c r="AM39">
        <v>4.0199999999999996</v>
      </c>
      <c r="AN39" s="1">
        <v>1821.79</v>
      </c>
      <c r="AO39">
        <v>1.3469</v>
      </c>
      <c r="AP39" s="1">
        <v>1364.12</v>
      </c>
      <c r="AQ39" s="1">
        <v>2271.7399999999998</v>
      </c>
      <c r="AR39" s="1">
        <v>6597.1</v>
      </c>
      <c r="AS39">
        <v>586</v>
      </c>
      <c r="AT39">
        <v>416.66</v>
      </c>
      <c r="AU39" s="1">
        <v>11235.64</v>
      </c>
      <c r="AV39" s="1">
        <v>6074.83</v>
      </c>
      <c r="AW39">
        <v>0.47420000000000001</v>
      </c>
      <c r="AX39" s="1">
        <v>4587.18</v>
      </c>
      <c r="AY39">
        <v>0.35809999999999997</v>
      </c>
      <c r="AZ39" s="1">
        <v>1511.76</v>
      </c>
      <c r="BA39">
        <v>0.11799999999999999</v>
      </c>
      <c r="BB39">
        <v>636.96</v>
      </c>
      <c r="BC39">
        <v>4.9700000000000001E-2</v>
      </c>
      <c r="BD39" s="1">
        <v>12810.72</v>
      </c>
      <c r="BE39" s="1">
        <v>5500.8</v>
      </c>
      <c r="BF39">
        <v>1.6753</v>
      </c>
      <c r="BG39">
        <v>0.54079999999999995</v>
      </c>
      <c r="BH39">
        <v>0.22450000000000001</v>
      </c>
      <c r="BI39">
        <v>0.1787</v>
      </c>
      <c r="BJ39">
        <v>3.8100000000000002E-2</v>
      </c>
      <c r="BK39">
        <v>1.7899999999999999E-2</v>
      </c>
    </row>
    <row r="40" spans="1:63" x14ac:dyDescent="0.25">
      <c r="A40" t="s">
        <v>42</v>
      </c>
      <c r="B40">
        <v>48926</v>
      </c>
      <c r="C40">
        <v>89.38</v>
      </c>
      <c r="D40">
        <v>16.989999999999998</v>
      </c>
      <c r="E40" s="1">
        <v>1518.57</v>
      </c>
      <c r="F40" s="1">
        <v>1493.34</v>
      </c>
      <c r="G40">
        <v>4.1000000000000003E-3</v>
      </c>
      <c r="H40">
        <v>2.9999999999999997E-4</v>
      </c>
      <c r="I40">
        <v>7.0000000000000001E-3</v>
      </c>
      <c r="J40">
        <v>1E-3</v>
      </c>
      <c r="K40">
        <v>2.7799999999999998E-2</v>
      </c>
      <c r="L40">
        <v>0.93330000000000002</v>
      </c>
      <c r="M40">
        <v>2.6499999999999999E-2</v>
      </c>
      <c r="N40">
        <v>0.30769999999999997</v>
      </c>
      <c r="O40">
        <v>2.3E-3</v>
      </c>
      <c r="P40">
        <v>0.1331</v>
      </c>
      <c r="Q40" s="1">
        <v>59393.59</v>
      </c>
      <c r="R40">
        <v>0.2014</v>
      </c>
      <c r="S40">
        <v>0.18099999999999999</v>
      </c>
      <c r="T40">
        <v>0.61760000000000004</v>
      </c>
      <c r="U40">
        <v>12.83</v>
      </c>
      <c r="V40" s="1">
        <v>72159.11</v>
      </c>
      <c r="W40">
        <v>113.58</v>
      </c>
      <c r="X40" s="1">
        <v>190998.14</v>
      </c>
      <c r="Y40">
        <v>0.7631</v>
      </c>
      <c r="Z40">
        <v>0.12809999999999999</v>
      </c>
      <c r="AA40">
        <v>0.10879999999999999</v>
      </c>
      <c r="AB40">
        <v>0.2369</v>
      </c>
      <c r="AC40">
        <v>191</v>
      </c>
      <c r="AD40" s="1">
        <v>5617.61</v>
      </c>
      <c r="AE40">
        <v>577.51</v>
      </c>
      <c r="AF40" s="1">
        <v>178922.96</v>
      </c>
      <c r="AG40" t="s">
        <v>4</v>
      </c>
      <c r="AH40" s="1">
        <v>37164</v>
      </c>
      <c r="AI40" s="1">
        <v>59381.36</v>
      </c>
      <c r="AJ40">
        <v>45.5</v>
      </c>
      <c r="AK40">
        <v>27.31</v>
      </c>
      <c r="AL40">
        <v>31.41</v>
      </c>
      <c r="AM40">
        <v>4.5599999999999996</v>
      </c>
      <c r="AN40" s="1">
        <v>1697.89</v>
      </c>
      <c r="AO40">
        <v>1.0750999999999999</v>
      </c>
      <c r="AP40" s="1">
        <v>1450.19</v>
      </c>
      <c r="AQ40" s="1">
        <v>2142.44</v>
      </c>
      <c r="AR40" s="1">
        <v>6747.02</v>
      </c>
      <c r="AS40">
        <v>664.93</v>
      </c>
      <c r="AT40">
        <v>302.04000000000002</v>
      </c>
      <c r="AU40" s="1">
        <v>11306.63</v>
      </c>
      <c r="AV40" s="1">
        <v>5240.75</v>
      </c>
      <c r="AW40">
        <v>0.4007</v>
      </c>
      <c r="AX40" s="1">
        <v>5608.5</v>
      </c>
      <c r="AY40">
        <v>0.4289</v>
      </c>
      <c r="AZ40" s="1">
        <v>1573.44</v>
      </c>
      <c r="BA40">
        <v>0.1203</v>
      </c>
      <c r="BB40">
        <v>655.17999999999995</v>
      </c>
      <c r="BC40">
        <v>5.0099999999999999E-2</v>
      </c>
      <c r="BD40" s="1">
        <v>13077.87</v>
      </c>
      <c r="BE40" s="1">
        <v>4322.25</v>
      </c>
      <c r="BF40">
        <v>1.0214000000000001</v>
      </c>
      <c r="BG40">
        <v>0.53710000000000002</v>
      </c>
      <c r="BH40">
        <v>0.2235</v>
      </c>
      <c r="BI40">
        <v>0.192</v>
      </c>
      <c r="BJ40">
        <v>3.3300000000000003E-2</v>
      </c>
      <c r="BK40">
        <v>1.4200000000000001E-2</v>
      </c>
    </row>
    <row r="41" spans="1:63" x14ac:dyDescent="0.25">
      <c r="A41" t="s">
        <v>43</v>
      </c>
      <c r="B41">
        <v>43612</v>
      </c>
      <c r="C41">
        <v>28.43</v>
      </c>
      <c r="D41">
        <v>218.77</v>
      </c>
      <c r="E41" s="1">
        <v>6219.24</v>
      </c>
      <c r="F41" s="1">
        <v>5899.81</v>
      </c>
      <c r="G41">
        <v>2.5499999999999998E-2</v>
      </c>
      <c r="H41">
        <v>8.9999999999999998E-4</v>
      </c>
      <c r="I41">
        <v>9.11E-2</v>
      </c>
      <c r="J41">
        <v>1.4E-3</v>
      </c>
      <c r="K41">
        <v>6.2600000000000003E-2</v>
      </c>
      <c r="L41">
        <v>0.75960000000000005</v>
      </c>
      <c r="M41">
        <v>5.8900000000000001E-2</v>
      </c>
      <c r="N41">
        <v>0.37690000000000001</v>
      </c>
      <c r="O41">
        <v>2.5700000000000001E-2</v>
      </c>
      <c r="P41">
        <v>0.151</v>
      </c>
      <c r="Q41" s="1">
        <v>66596.94</v>
      </c>
      <c r="R41">
        <v>0.19070000000000001</v>
      </c>
      <c r="S41">
        <v>0.18149999999999999</v>
      </c>
      <c r="T41">
        <v>0.62780000000000002</v>
      </c>
      <c r="U41">
        <v>34.14</v>
      </c>
      <c r="V41" s="1">
        <v>93766.04</v>
      </c>
      <c r="W41">
        <v>178.78</v>
      </c>
      <c r="X41" s="1">
        <v>174455.8</v>
      </c>
      <c r="Y41">
        <v>0.72919999999999996</v>
      </c>
      <c r="Z41">
        <v>0.23</v>
      </c>
      <c r="AA41">
        <v>4.0800000000000003E-2</v>
      </c>
      <c r="AB41">
        <v>0.27079999999999999</v>
      </c>
      <c r="AC41">
        <v>174.46</v>
      </c>
      <c r="AD41" s="1">
        <v>7381.96</v>
      </c>
      <c r="AE41">
        <v>825.43</v>
      </c>
      <c r="AF41" s="1">
        <v>163704.73000000001</v>
      </c>
      <c r="AG41" t="s">
        <v>4</v>
      </c>
      <c r="AH41" s="1">
        <v>37122</v>
      </c>
      <c r="AI41" s="1">
        <v>58141.98</v>
      </c>
      <c r="AJ41">
        <v>67.02</v>
      </c>
      <c r="AK41">
        <v>39.47</v>
      </c>
      <c r="AL41">
        <v>45.24</v>
      </c>
      <c r="AM41">
        <v>4.95</v>
      </c>
      <c r="AN41" s="1">
        <v>2471.16</v>
      </c>
      <c r="AO41">
        <v>0.91839999999999999</v>
      </c>
      <c r="AP41" s="1">
        <v>1439.3</v>
      </c>
      <c r="AQ41" s="1">
        <v>1979.49</v>
      </c>
      <c r="AR41" s="1">
        <v>7091.97</v>
      </c>
      <c r="AS41">
        <v>787.83</v>
      </c>
      <c r="AT41">
        <v>340.74</v>
      </c>
      <c r="AU41" s="1">
        <v>11639.33</v>
      </c>
      <c r="AV41" s="1">
        <v>4492.42</v>
      </c>
      <c r="AW41">
        <v>0.34410000000000002</v>
      </c>
      <c r="AX41" s="1">
        <v>6746.74</v>
      </c>
      <c r="AY41">
        <v>0.51670000000000005</v>
      </c>
      <c r="AZ41" s="1">
        <v>1039.44</v>
      </c>
      <c r="BA41">
        <v>7.9600000000000004E-2</v>
      </c>
      <c r="BB41">
        <v>778.48</v>
      </c>
      <c r="BC41">
        <v>5.96E-2</v>
      </c>
      <c r="BD41" s="1">
        <v>13057.08</v>
      </c>
      <c r="BE41" s="1">
        <v>2781.96</v>
      </c>
      <c r="BF41">
        <v>0.55089999999999995</v>
      </c>
      <c r="BG41">
        <v>0.57489999999999997</v>
      </c>
      <c r="BH41">
        <v>0.22259999999999999</v>
      </c>
      <c r="BI41">
        <v>0.16200000000000001</v>
      </c>
      <c r="BJ41">
        <v>2.47E-2</v>
      </c>
      <c r="BK41">
        <v>1.5800000000000002E-2</v>
      </c>
    </row>
    <row r="42" spans="1:63" x14ac:dyDescent="0.25">
      <c r="A42" t="s">
        <v>44</v>
      </c>
      <c r="B42">
        <v>47167</v>
      </c>
      <c r="C42">
        <v>81.67</v>
      </c>
      <c r="D42">
        <v>14.99</v>
      </c>
      <c r="E42" s="1">
        <v>1224.27</v>
      </c>
      <c r="F42" s="1">
        <v>1247.3399999999999</v>
      </c>
      <c r="G42">
        <v>3.5999999999999999E-3</v>
      </c>
      <c r="H42">
        <v>6.9999999999999999E-4</v>
      </c>
      <c r="I42">
        <v>4.7000000000000002E-3</v>
      </c>
      <c r="J42">
        <v>8.0000000000000004E-4</v>
      </c>
      <c r="K42">
        <v>1.38E-2</v>
      </c>
      <c r="L42">
        <v>0.95399999999999996</v>
      </c>
      <c r="M42">
        <v>2.24E-2</v>
      </c>
      <c r="N42">
        <v>0.26100000000000001</v>
      </c>
      <c r="O42">
        <v>1.2999999999999999E-3</v>
      </c>
      <c r="P42">
        <v>0.1288</v>
      </c>
      <c r="Q42" s="1">
        <v>56830.16</v>
      </c>
      <c r="R42">
        <v>0.19869999999999999</v>
      </c>
      <c r="S42">
        <v>0.1774</v>
      </c>
      <c r="T42">
        <v>0.624</v>
      </c>
      <c r="U42">
        <v>9.42</v>
      </c>
      <c r="V42" s="1">
        <v>73060.87</v>
      </c>
      <c r="W42">
        <v>125.46</v>
      </c>
      <c r="X42" s="1">
        <v>164451.09</v>
      </c>
      <c r="Y42">
        <v>0.85589999999999999</v>
      </c>
      <c r="Z42">
        <v>7.4999999999999997E-2</v>
      </c>
      <c r="AA42">
        <v>6.9099999999999995E-2</v>
      </c>
      <c r="AB42">
        <v>0.14410000000000001</v>
      </c>
      <c r="AC42">
        <v>164.45</v>
      </c>
      <c r="AD42" s="1">
        <v>4368.6099999999997</v>
      </c>
      <c r="AE42">
        <v>534.63</v>
      </c>
      <c r="AF42" s="1">
        <v>149683.82</v>
      </c>
      <c r="AG42" t="s">
        <v>4</v>
      </c>
      <c r="AH42" s="1">
        <v>36907</v>
      </c>
      <c r="AI42" s="1">
        <v>59034.94</v>
      </c>
      <c r="AJ42">
        <v>41.91</v>
      </c>
      <c r="AK42">
        <v>25.24</v>
      </c>
      <c r="AL42">
        <v>28.77</v>
      </c>
      <c r="AM42">
        <v>4.78</v>
      </c>
      <c r="AN42" s="1">
        <v>1553.5</v>
      </c>
      <c r="AO42">
        <v>1.0742</v>
      </c>
      <c r="AP42" s="1">
        <v>1350.7</v>
      </c>
      <c r="AQ42" s="1">
        <v>2073.4</v>
      </c>
      <c r="AR42" s="1">
        <v>6221.52</v>
      </c>
      <c r="AS42">
        <v>534.75</v>
      </c>
      <c r="AT42">
        <v>340.15</v>
      </c>
      <c r="AU42" s="1">
        <v>10520.52</v>
      </c>
      <c r="AV42" s="1">
        <v>5684.83</v>
      </c>
      <c r="AW42">
        <v>0.45850000000000002</v>
      </c>
      <c r="AX42" s="1">
        <v>4444.9799999999996</v>
      </c>
      <c r="AY42">
        <v>0.35849999999999999</v>
      </c>
      <c r="AZ42" s="1">
        <v>1691.62</v>
      </c>
      <c r="BA42">
        <v>0.13639999999999999</v>
      </c>
      <c r="BB42">
        <v>577.71</v>
      </c>
      <c r="BC42">
        <v>4.6600000000000003E-2</v>
      </c>
      <c r="BD42" s="1">
        <v>12399.13</v>
      </c>
      <c r="BE42" s="1">
        <v>5304.31</v>
      </c>
      <c r="BF42">
        <v>1.3813</v>
      </c>
      <c r="BG42">
        <v>0.53059999999999996</v>
      </c>
      <c r="BH42">
        <v>0.2286</v>
      </c>
      <c r="BI42">
        <v>0.18909999999999999</v>
      </c>
      <c r="BJ42">
        <v>3.1899999999999998E-2</v>
      </c>
      <c r="BK42">
        <v>1.9800000000000002E-2</v>
      </c>
    </row>
    <row r="43" spans="1:63" x14ac:dyDescent="0.25">
      <c r="A43" t="s">
        <v>45</v>
      </c>
      <c r="B43">
        <v>46854</v>
      </c>
      <c r="C43">
        <v>81.569999999999993</v>
      </c>
      <c r="D43">
        <v>11.83</v>
      </c>
      <c r="E43">
        <v>964.85</v>
      </c>
      <c r="F43">
        <v>901.78</v>
      </c>
      <c r="G43">
        <v>1.6000000000000001E-3</v>
      </c>
      <c r="H43">
        <v>6.9999999999999999E-4</v>
      </c>
      <c r="I43">
        <v>4.7000000000000002E-3</v>
      </c>
      <c r="J43">
        <v>1.1999999999999999E-3</v>
      </c>
      <c r="K43">
        <v>1.43E-2</v>
      </c>
      <c r="L43">
        <v>0.95660000000000001</v>
      </c>
      <c r="M43">
        <v>2.0899999999999998E-2</v>
      </c>
      <c r="N43">
        <v>0.4289</v>
      </c>
      <c r="O43">
        <v>4.0000000000000001E-3</v>
      </c>
      <c r="P43">
        <v>0.1477</v>
      </c>
      <c r="Q43" s="1">
        <v>53890.53</v>
      </c>
      <c r="R43">
        <v>0.25359999999999999</v>
      </c>
      <c r="S43">
        <v>0.16550000000000001</v>
      </c>
      <c r="T43">
        <v>0.58089999999999997</v>
      </c>
      <c r="U43">
        <v>9.1999999999999993</v>
      </c>
      <c r="V43" s="1">
        <v>66405.289999999994</v>
      </c>
      <c r="W43">
        <v>100.72</v>
      </c>
      <c r="X43" s="1">
        <v>173202.34</v>
      </c>
      <c r="Y43">
        <v>0.81089999999999995</v>
      </c>
      <c r="Z43">
        <v>7.4899999999999994E-2</v>
      </c>
      <c r="AA43">
        <v>0.1142</v>
      </c>
      <c r="AB43">
        <v>0.18909999999999999</v>
      </c>
      <c r="AC43">
        <v>173.2</v>
      </c>
      <c r="AD43" s="1">
        <v>4901.71</v>
      </c>
      <c r="AE43">
        <v>551.04999999999995</v>
      </c>
      <c r="AF43" s="1">
        <v>157776.78</v>
      </c>
      <c r="AG43" t="s">
        <v>4</v>
      </c>
      <c r="AH43" s="1">
        <v>33723</v>
      </c>
      <c r="AI43" s="1">
        <v>50993.11</v>
      </c>
      <c r="AJ43">
        <v>40.96</v>
      </c>
      <c r="AK43">
        <v>25.65</v>
      </c>
      <c r="AL43">
        <v>28.94</v>
      </c>
      <c r="AM43">
        <v>4.33</v>
      </c>
      <c r="AN43" s="1">
        <v>1543.17</v>
      </c>
      <c r="AO43">
        <v>1.1947000000000001</v>
      </c>
      <c r="AP43" s="1">
        <v>1676.43</v>
      </c>
      <c r="AQ43" s="1">
        <v>2620.66</v>
      </c>
      <c r="AR43" s="1">
        <v>6790.56</v>
      </c>
      <c r="AS43">
        <v>625.66</v>
      </c>
      <c r="AT43">
        <v>297.45999999999998</v>
      </c>
      <c r="AU43" s="1">
        <v>12010.77</v>
      </c>
      <c r="AV43" s="1">
        <v>6962.55</v>
      </c>
      <c r="AW43">
        <v>0.48870000000000002</v>
      </c>
      <c r="AX43" s="1">
        <v>4866.93</v>
      </c>
      <c r="AY43">
        <v>0.34160000000000001</v>
      </c>
      <c r="AZ43" s="1">
        <v>1464.6</v>
      </c>
      <c r="BA43">
        <v>0.1028</v>
      </c>
      <c r="BB43">
        <v>953.76</v>
      </c>
      <c r="BC43">
        <v>6.6900000000000001E-2</v>
      </c>
      <c r="BD43" s="1">
        <v>14247.84</v>
      </c>
      <c r="BE43" s="1">
        <v>5391.63</v>
      </c>
      <c r="BF43">
        <v>1.6661999999999999</v>
      </c>
      <c r="BG43">
        <v>0.49249999999999999</v>
      </c>
      <c r="BH43">
        <v>0.2228</v>
      </c>
      <c r="BI43">
        <v>0.2283</v>
      </c>
      <c r="BJ43">
        <v>3.4099999999999998E-2</v>
      </c>
      <c r="BK43">
        <v>2.24E-2</v>
      </c>
    </row>
    <row r="44" spans="1:63" x14ac:dyDescent="0.25">
      <c r="A44" t="s">
        <v>46</v>
      </c>
      <c r="B44">
        <v>48611</v>
      </c>
      <c r="C44">
        <v>78.569999999999993</v>
      </c>
      <c r="D44">
        <v>19.3</v>
      </c>
      <c r="E44" s="1">
        <v>1516.36</v>
      </c>
      <c r="F44" s="1">
        <v>1510.55</v>
      </c>
      <c r="G44">
        <v>5.8999999999999999E-3</v>
      </c>
      <c r="H44">
        <v>4.0000000000000002E-4</v>
      </c>
      <c r="I44">
        <v>7.4999999999999997E-3</v>
      </c>
      <c r="J44">
        <v>1E-3</v>
      </c>
      <c r="K44">
        <v>0.03</v>
      </c>
      <c r="L44">
        <v>0.92789999999999995</v>
      </c>
      <c r="M44">
        <v>2.7199999999999998E-2</v>
      </c>
      <c r="N44">
        <v>0.23080000000000001</v>
      </c>
      <c r="O44">
        <v>7.6E-3</v>
      </c>
      <c r="P44">
        <v>0.1158</v>
      </c>
      <c r="Q44" s="1">
        <v>58859.54</v>
      </c>
      <c r="R44">
        <v>0.22239999999999999</v>
      </c>
      <c r="S44">
        <v>0.1895</v>
      </c>
      <c r="T44">
        <v>0.58799999999999997</v>
      </c>
      <c r="U44">
        <v>11.87</v>
      </c>
      <c r="V44" s="1">
        <v>76762.95</v>
      </c>
      <c r="W44">
        <v>123.16</v>
      </c>
      <c r="X44" s="1">
        <v>206588.97</v>
      </c>
      <c r="Y44">
        <v>0.81259999999999999</v>
      </c>
      <c r="Z44">
        <v>0.1138</v>
      </c>
      <c r="AA44">
        <v>7.3599999999999999E-2</v>
      </c>
      <c r="AB44">
        <v>0.18740000000000001</v>
      </c>
      <c r="AC44">
        <v>206.59</v>
      </c>
      <c r="AD44" s="1">
        <v>5646.23</v>
      </c>
      <c r="AE44">
        <v>644.53</v>
      </c>
      <c r="AF44" s="1">
        <v>193284.52</v>
      </c>
      <c r="AG44" t="s">
        <v>4</v>
      </c>
      <c r="AH44" s="1">
        <v>40278</v>
      </c>
      <c r="AI44" s="1">
        <v>69002.28</v>
      </c>
      <c r="AJ44">
        <v>43.43</v>
      </c>
      <c r="AK44">
        <v>26.36</v>
      </c>
      <c r="AL44">
        <v>28.43</v>
      </c>
      <c r="AM44">
        <v>4.32</v>
      </c>
      <c r="AN44" s="1">
        <v>1902.83</v>
      </c>
      <c r="AO44">
        <v>0.97140000000000004</v>
      </c>
      <c r="AP44" s="1">
        <v>1445.03</v>
      </c>
      <c r="AQ44" s="1">
        <v>2089.86</v>
      </c>
      <c r="AR44" s="1">
        <v>6245.86</v>
      </c>
      <c r="AS44">
        <v>632.39</v>
      </c>
      <c r="AT44">
        <v>336.94</v>
      </c>
      <c r="AU44" s="1">
        <v>10750.07</v>
      </c>
      <c r="AV44" s="1">
        <v>4317.84</v>
      </c>
      <c r="AW44">
        <v>0.35659999999999997</v>
      </c>
      <c r="AX44" s="1">
        <v>5776.32</v>
      </c>
      <c r="AY44">
        <v>0.47699999999999998</v>
      </c>
      <c r="AZ44" s="1">
        <v>1536.34</v>
      </c>
      <c r="BA44">
        <v>0.12690000000000001</v>
      </c>
      <c r="BB44">
        <v>478.5</v>
      </c>
      <c r="BC44">
        <v>3.95E-2</v>
      </c>
      <c r="BD44" s="1">
        <v>12109.01</v>
      </c>
      <c r="BE44" s="1">
        <v>3552.49</v>
      </c>
      <c r="BF44">
        <v>0.69850000000000001</v>
      </c>
      <c r="BG44">
        <v>0.53759999999999997</v>
      </c>
      <c r="BH44">
        <v>0.2122</v>
      </c>
      <c r="BI44">
        <v>0.18940000000000001</v>
      </c>
      <c r="BJ44">
        <v>3.8800000000000001E-2</v>
      </c>
      <c r="BK44">
        <v>2.1999999999999999E-2</v>
      </c>
    </row>
    <row r="45" spans="1:63" x14ac:dyDescent="0.25">
      <c r="A45" t="s">
        <v>47</v>
      </c>
      <c r="B45">
        <v>46318</v>
      </c>
      <c r="C45">
        <v>78.52</v>
      </c>
      <c r="D45">
        <v>19.260000000000002</v>
      </c>
      <c r="E45" s="1">
        <v>1512.37</v>
      </c>
      <c r="F45" s="1">
        <v>1485.9</v>
      </c>
      <c r="G45">
        <v>2.5000000000000001E-3</v>
      </c>
      <c r="H45">
        <v>4.0000000000000002E-4</v>
      </c>
      <c r="I45">
        <v>5.5999999999999999E-3</v>
      </c>
      <c r="J45">
        <v>8.9999999999999998E-4</v>
      </c>
      <c r="K45">
        <v>1.52E-2</v>
      </c>
      <c r="L45">
        <v>0.95330000000000004</v>
      </c>
      <c r="M45">
        <v>2.2200000000000001E-2</v>
      </c>
      <c r="N45">
        <v>0.38150000000000001</v>
      </c>
      <c r="O45">
        <v>2.5999999999999999E-3</v>
      </c>
      <c r="P45">
        <v>0.14360000000000001</v>
      </c>
      <c r="Q45" s="1">
        <v>55893.75</v>
      </c>
      <c r="R45">
        <v>0.21820000000000001</v>
      </c>
      <c r="S45">
        <v>0.19470000000000001</v>
      </c>
      <c r="T45">
        <v>0.58709999999999996</v>
      </c>
      <c r="U45">
        <v>12.39</v>
      </c>
      <c r="V45" s="1">
        <v>74626.66</v>
      </c>
      <c r="W45">
        <v>117.07</v>
      </c>
      <c r="X45" s="1">
        <v>156669.03</v>
      </c>
      <c r="Y45">
        <v>0.8014</v>
      </c>
      <c r="Z45">
        <v>0.1119</v>
      </c>
      <c r="AA45">
        <v>8.6599999999999996E-2</v>
      </c>
      <c r="AB45">
        <v>0.1986</v>
      </c>
      <c r="AC45">
        <v>156.66999999999999</v>
      </c>
      <c r="AD45" s="1">
        <v>4580.24</v>
      </c>
      <c r="AE45">
        <v>531.12</v>
      </c>
      <c r="AF45" s="1">
        <v>142525.81</v>
      </c>
      <c r="AG45" t="s">
        <v>4</v>
      </c>
      <c r="AH45" s="1">
        <v>33892</v>
      </c>
      <c r="AI45" s="1">
        <v>53082.49</v>
      </c>
      <c r="AJ45">
        <v>44.35</v>
      </c>
      <c r="AK45">
        <v>26.93</v>
      </c>
      <c r="AL45">
        <v>30.93</v>
      </c>
      <c r="AM45">
        <v>4.42</v>
      </c>
      <c r="AN45">
        <v>771.02</v>
      </c>
      <c r="AO45">
        <v>0.97709999999999997</v>
      </c>
      <c r="AP45" s="1">
        <v>1390.28</v>
      </c>
      <c r="AQ45" s="1">
        <v>2183.35</v>
      </c>
      <c r="AR45" s="1">
        <v>6297.68</v>
      </c>
      <c r="AS45">
        <v>604.29999999999995</v>
      </c>
      <c r="AT45">
        <v>325.83999999999997</v>
      </c>
      <c r="AU45" s="1">
        <v>10801.45</v>
      </c>
      <c r="AV45" s="1">
        <v>6270.53</v>
      </c>
      <c r="AW45">
        <v>0.49640000000000001</v>
      </c>
      <c r="AX45" s="1">
        <v>4059.28</v>
      </c>
      <c r="AY45">
        <v>0.32129999999999997</v>
      </c>
      <c r="AZ45" s="1">
        <v>1526.9</v>
      </c>
      <c r="BA45">
        <v>0.12089999999999999</v>
      </c>
      <c r="BB45">
        <v>775.51</v>
      </c>
      <c r="BC45">
        <v>6.1400000000000003E-2</v>
      </c>
      <c r="BD45" s="1">
        <v>12632.22</v>
      </c>
      <c r="BE45" s="1">
        <v>5539.4</v>
      </c>
      <c r="BF45">
        <v>1.5881000000000001</v>
      </c>
      <c r="BG45">
        <v>0.51759999999999995</v>
      </c>
      <c r="BH45">
        <v>0.2301</v>
      </c>
      <c r="BI45">
        <v>0.2039</v>
      </c>
      <c r="BJ45">
        <v>3.2000000000000001E-2</v>
      </c>
      <c r="BK45">
        <v>1.6400000000000001E-2</v>
      </c>
    </row>
    <row r="46" spans="1:63" x14ac:dyDescent="0.25">
      <c r="A46" t="s">
        <v>48</v>
      </c>
      <c r="B46">
        <v>43620</v>
      </c>
      <c r="C46">
        <v>11.24</v>
      </c>
      <c r="D46">
        <v>274.63</v>
      </c>
      <c r="E46" s="1">
        <v>3086.35</v>
      </c>
      <c r="F46" s="1">
        <v>3067.18</v>
      </c>
      <c r="G46">
        <v>7.0699999999999999E-2</v>
      </c>
      <c r="H46">
        <v>8.0000000000000004E-4</v>
      </c>
      <c r="I46">
        <v>4.6199999999999998E-2</v>
      </c>
      <c r="J46">
        <v>6.9999999999999999E-4</v>
      </c>
      <c r="K46">
        <v>3.8399999999999997E-2</v>
      </c>
      <c r="L46">
        <v>0.79590000000000005</v>
      </c>
      <c r="M46">
        <v>4.7399999999999998E-2</v>
      </c>
      <c r="N46">
        <v>8.6800000000000002E-2</v>
      </c>
      <c r="O46">
        <v>1.7999999999999999E-2</v>
      </c>
      <c r="P46">
        <v>0.1186</v>
      </c>
      <c r="Q46" s="1">
        <v>77594.95</v>
      </c>
      <c r="R46">
        <v>0.15260000000000001</v>
      </c>
      <c r="S46">
        <v>0.15210000000000001</v>
      </c>
      <c r="T46">
        <v>0.69530000000000003</v>
      </c>
      <c r="U46">
        <v>19.649999999999999</v>
      </c>
      <c r="V46" s="1">
        <v>99936.8</v>
      </c>
      <c r="W46">
        <v>156.4</v>
      </c>
      <c r="X46" s="1">
        <v>273908.09000000003</v>
      </c>
      <c r="Y46">
        <v>0.8034</v>
      </c>
      <c r="Z46">
        <v>0.17249999999999999</v>
      </c>
      <c r="AA46">
        <v>2.4E-2</v>
      </c>
      <c r="AB46">
        <v>0.1966</v>
      </c>
      <c r="AC46">
        <v>273.91000000000003</v>
      </c>
      <c r="AD46" s="1">
        <v>11982.53</v>
      </c>
      <c r="AE46" s="1">
        <v>1233.25</v>
      </c>
      <c r="AF46" s="1">
        <v>269628.49</v>
      </c>
      <c r="AG46" t="s">
        <v>4</v>
      </c>
      <c r="AH46" s="1">
        <v>58292</v>
      </c>
      <c r="AI46" s="1">
        <v>137108.20000000001</v>
      </c>
      <c r="AJ46">
        <v>92.57</v>
      </c>
      <c r="AK46">
        <v>43.93</v>
      </c>
      <c r="AL46">
        <v>58.53</v>
      </c>
      <c r="AM46">
        <v>4.97</v>
      </c>
      <c r="AN46" s="1">
        <v>3074.57</v>
      </c>
      <c r="AO46">
        <v>0.63490000000000002</v>
      </c>
      <c r="AP46" s="1">
        <v>1788.72</v>
      </c>
      <c r="AQ46" s="1">
        <v>2203.79</v>
      </c>
      <c r="AR46" s="1">
        <v>8650.33</v>
      </c>
      <c r="AS46">
        <v>994.46</v>
      </c>
      <c r="AT46">
        <v>450.99</v>
      </c>
      <c r="AU46" s="1">
        <v>14088.29</v>
      </c>
      <c r="AV46" s="1">
        <v>2823.12</v>
      </c>
      <c r="AW46">
        <v>0.18920000000000001</v>
      </c>
      <c r="AX46" s="1">
        <v>10521.79</v>
      </c>
      <c r="AY46">
        <v>0.70499999999999996</v>
      </c>
      <c r="AZ46" s="1">
        <v>1199.04</v>
      </c>
      <c r="BA46">
        <v>8.0299999999999996E-2</v>
      </c>
      <c r="BB46">
        <v>379.65</v>
      </c>
      <c r="BC46">
        <v>2.5399999999999999E-2</v>
      </c>
      <c r="BD46" s="1">
        <v>14923.59</v>
      </c>
      <c r="BE46" s="1">
        <v>1249.8599999999999</v>
      </c>
      <c r="BF46">
        <v>0.1047</v>
      </c>
      <c r="BG46">
        <v>0.60270000000000001</v>
      </c>
      <c r="BH46">
        <v>0.2155</v>
      </c>
      <c r="BI46">
        <v>0.1326</v>
      </c>
      <c r="BJ46">
        <v>3.2099999999999997E-2</v>
      </c>
      <c r="BK46">
        <v>1.72E-2</v>
      </c>
    </row>
    <row r="47" spans="1:63" x14ac:dyDescent="0.25">
      <c r="A47" t="s">
        <v>49</v>
      </c>
      <c r="B47">
        <v>46748</v>
      </c>
      <c r="C47">
        <v>71.760000000000005</v>
      </c>
      <c r="D47">
        <v>39.97</v>
      </c>
      <c r="E47" s="1">
        <v>2868.43</v>
      </c>
      <c r="F47" s="1">
        <v>2775.88</v>
      </c>
      <c r="G47">
        <v>2.1100000000000001E-2</v>
      </c>
      <c r="H47">
        <v>4.0000000000000002E-4</v>
      </c>
      <c r="I47">
        <v>1.6899999999999998E-2</v>
      </c>
      <c r="J47">
        <v>1.1000000000000001E-3</v>
      </c>
      <c r="K47">
        <v>2.8000000000000001E-2</v>
      </c>
      <c r="L47">
        <v>0.89990000000000003</v>
      </c>
      <c r="M47">
        <v>3.2500000000000001E-2</v>
      </c>
      <c r="N47">
        <v>0.151</v>
      </c>
      <c r="O47">
        <v>7.7000000000000002E-3</v>
      </c>
      <c r="P47">
        <v>0.1149</v>
      </c>
      <c r="Q47" s="1">
        <v>66131.199999999997</v>
      </c>
      <c r="R47">
        <v>0.19289999999999999</v>
      </c>
      <c r="S47">
        <v>0.19040000000000001</v>
      </c>
      <c r="T47">
        <v>0.61670000000000003</v>
      </c>
      <c r="U47">
        <v>17.39</v>
      </c>
      <c r="V47" s="1">
        <v>88528.13</v>
      </c>
      <c r="W47">
        <v>161.54</v>
      </c>
      <c r="X47" s="1">
        <v>230455.53</v>
      </c>
      <c r="Y47">
        <v>0.84350000000000003</v>
      </c>
      <c r="Z47">
        <v>0.1053</v>
      </c>
      <c r="AA47">
        <v>5.1200000000000002E-2</v>
      </c>
      <c r="AB47">
        <v>0.1565</v>
      </c>
      <c r="AC47">
        <v>230.46</v>
      </c>
      <c r="AD47" s="1">
        <v>7782.93</v>
      </c>
      <c r="AE47">
        <v>875.03</v>
      </c>
      <c r="AF47" s="1">
        <v>226451.69</v>
      </c>
      <c r="AG47" t="s">
        <v>4</v>
      </c>
      <c r="AH47" s="1">
        <v>47810</v>
      </c>
      <c r="AI47" s="1">
        <v>95093.9</v>
      </c>
      <c r="AJ47">
        <v>56.25</v>
      </c>
      <c r="AK47">
        <v>31.57</v>
      </c>
      <c r="AL47">
        <v>36.18</v>
      </c>
      <c r="AM47">
        <v>4.28</v>
      </c>
      <c r="AN47" s="1">
        <v>1739.15</v>
      </c>
      <c r="AO47">
        <v>0.79330000000000001</v>
      </c>
      <c r="AP47" s="1">
        <v>1435.83</v>
      </c>
      <c r="AQ47" s="1">
        <v>2109.15</v>
      </c>
      <c r="AR47" s="1">
        <v>6622.34</v>
      </c>
      <c r="AS47">
        <v>647.35</v>
      </c>
      <c r="AT47">
        <v>414.35</v>
      </c>
      <c r="AU47" s="1">
        <v>11229.01</v>
      </c>
      <c r="AV47" s="1">
        <v>3563.48</v>
      </c>
      <c r="AW47">
        <v>0.28899999999999998</v>
      </c>
      <c r="AX47" s="1">
        <v>7246.56</v>
      </c>
      <c r="AY47">
        <v>0.58760000000000001</v>
      </c>
      <c r="AZ47" s="1">
        <v>1078.8900000000001</v>
      </c>
      <c r="BA47">
        <v>8.7499999999999994E-2</v>
      </c>
      <c r="BB47">
        <v>443.49</v>
      </c>
      <c r="BC47">
        <v>3.5999999999999997E-2</v>
      </c>
      <c r="BD47" s="1">
        <v>12332.42</v>
      </c>
      <c r="BE47" s="1">
        <v>2234.08</v>
      </c>
      <c r="BF47">
        <v>0.28560000000000002</v>
      </c>
      <c r="BG47">
        <v>0.5776</v>
      </c>
      <c r="BH47">
        <v>0.22889999999999999</v>
      </c>
      <c r="BI47">
        <v>0.1497</v>
      </c>
      <c r="BJ47">
        <v>2.9600000000000001E-2</v>
      </c>
      <c r="BK47">
        <v>1.4200000000000001E-2</v>
      </c>
    </row>
    <row r="48" spans="1:63" x14ac:dyDescent="0.25">
      <c r="A48" t="s">
        <v>50</v>
      </c>
      <c r="B48">
        <v>48462</v>
      </c>
      <c r="C48">
        <v>101.38</v>
      </c>
      <c r="D48">
        <v>11.28</v>
      </c>
      <c r="E48" s="1">
        <v>1143.8399999999999</v>
      </c>
      <c r="F48" s="1">
        <v>1118.4100000000001</v>
      </c>
      <c r="G48">
        <v>1.6999999999999999E-3</v>
      </c>
      <c r="H48">
        <v>2.9999999999999997E-4</v>
      </c>
      <c r="I48">
        <v>5.5999999999999999E-3</v>
      </c>
      <c r="J48">
        <v>1.1999999999999999E-3</v>
      </c>
      <c r="K48">
        <v>1.6899999999999998E-2</v>
      </c>
      <c r="L48">
        <v>0.95609999999999995</v>
      </c>
      <c r="M48">
        <v>1.8200000000000001E-2</v>
      </c>
      <c r="N48">
        <v>0.35670000000000002</v>
      </c>
      <c r="O48">
        <v>1.2999999999999999E-3</v>
      </c>
      <c r="P48">
        <v>0.14030000000000001</v>
      </c>
      <c r="Q48" s="1">
        <v>54898.47</v>
      </c>
      <c r="R48">
        <v>0.2291</v>
      </c>
      <c r="S48">
        <v>0.16350000000000001</v>
      </c>
      <c r="T48">
        <v>0.60740000000000005</v>
      </c>
      <c r="U48">
        <v>10.94</v>
      </c>
      <c r="V48" s="1">
        <v>64959.39</v>
      </c>
      <c r="W48">
        <v>100.36</v>
      </c>
      <c r="X48" s="1">
        <v>167175.42000000001</v>
      </c>
      <c r="Y48">
        <v>0.82969999999999999</v>
      </c>
      <c r="Z48">
        <v>5.8900000000000001E-2</v>
      </c>
      <c r="AA48">
        <v>0.1114</v>
      </c>
      <c r="AB48">
        <v>0.17030000000000001</v>
      </c>
      <c r="AC48">
        <v>167.18</v>
      </c>
      <c r="AD48" s="1">
        <v>4379.7700000000004</v>
      </c>
      <c r="AE48">
        <v>500.96</v>
      </c>
      <c r="AF48" s="1">
        <v>155817.29</v>
      </c>
      <c r="AG48" t="s">
        <v>4</v>
      </c>
      <c r="AH48" s="1">
        <v>35324</v>
      </c>
      <c r="AI48" s="1">
        <v>52624.61</v>
      </c>
      <c r="AJ48">
        <v>36.31</v>
      </c>
      <c r="AK48">
        <v>24.66</v>
      </c>
      <c r="AL48">
        <v>26.73</v>
      </c>
      <c r="AM48">
        <v>4.29</v>
      </c>
      <c r="AN48" s="1">
        <v>1366.16</v>
      </c>
      <c r="AO48">
        <v>1.2702</v>
      </c>
      <c r="AP48" s="1">
        <v>1389.97</v>
      </c>
      <c r="AQ48" s="1">
        <v>2295.5100000000002</v>
      </c>
      <c r="AR48" s="1">
        <v>6447.83</v>
      </c>
      <c r="AS48">
        <v>615.34</v>
      </c>
      <c r="AT48">
        <v>353.02</v>
      </c>
      <c r="AU48" s="1">
        <v>11101.68</v>
      </c>
      <c r="AV48" s="1">
        <v>6198.52</v>
      </c>
      <c r="AW48">
        <v>0.48130000000000001</v>
      </c>
      <c r="AX48" s="1">
        <v>4545.7</v>
      </c>
      <c r="AY48">
        <v>0.35299999999999998</v>
      </c>
      <c r="AZ48" s="1">
        <v>1405.45</v>
      </c>
      <c r="BA48">
        <v>0.1091</v>
      </c>
      <c r="BB48">
        <v>728.07</v>
      </c>
      <c r="BC48">
        <v>5.6500000000000002E-2</v>
      </c>
      <c r="BD48" s="1">
        <v>12877.74</v>
      </c>
      <c r="BE48" s="1">
        <v>5272.37</v>
      </c>
      <c r="BF48">
        <v>1.6716</v>
      </c>
      <c r="BG48">
        <v>0.52300000000000002</v>
      </c>
      <c r="BH48">
        <v>0.21920000000000001</v>
      </c>
      <c r="BI48">
        <v>0.19409999999999999</v>
      </c>
      <c r="BJ48">
        <v>3.7199999999999997E-2</v>
      </c>
      <c r="BK48">
        <v>2.6499999999999999E-2</v>
      </c>
    </row>
    <row r="49" spans="1:63" x14ac:dyDescent="0.25">
      <c r="A49" t="s">
        <v>51</v>
      </c>
      <c r="B49">
        <v>46383</v>
      </c>
      <c r="C49">
        <v>112.52</v>
      </c>
      <c r="D49">
        <v>14.05</v>
      </c>
      <c r="E49" s="1">
        <v>1581.13</v>
      </c>
      <c r="F49" s="1">
        <v>1519.67</v>
      </c>
      <c r="G49">
        <v>2.0999999999999999E-3</v>
      </c>
      <c r="H49">
        <v>4.0000000000000002E-4</v>
      </c>
      <c r="I49">
        <v>4.7000000000000002E-3</v>
      </c>
      <c r="J49">
        <v>8.9999999999999998E-4</v>
      </c>
      <c r="K49">
        <v>1.67E-2</v>
      </c>
      <c r="L49">
        <v>0.95120000000000005</v>
      </c>
      <c r="M49">
        <v>2.41E-2</v>
      </c>
      <c r="N49">
        <v>0.45600000000000002</v>
      </c>
      <c r="O49">
        <v>1.8E-3</v>
      </c>
      <c r="P49">
        <v>0.15859999999999999</v>
      </c>
      <c r="Q49" s="1">
        <v>55775.72</v>
      </c>
      <c r="R49">
        <v>0.2084</v>
      </c>
      <c r="S49">
        <v>0.1898</v>
      </c>
      <c r="T49">
        <v>0.60170000000000001</v>
      </c>
      <c r="U49">
        <v>13.07</v>
      </c>
      <c r="V49" s="1">
        <v>72722.17</v>
      </c>
      <c r="W49">
        <v>115.87</v>
      </c>
      <c r="X49" s="1">
        <v>166630.46</v>
      </c>
      <c r="Y49">
        <v>0.7026</v>
      </c>
      <c r="Z49">
        <v>0.1308</v>
      </c>
      <c r="AA49">
        <v>0.1666</v>
      </c>
      <c r="AB49">
        <v>0.2974</v>
      </c>
      <c r="AC49">
        <v>166.63</v>
      </c>
      <c r="AD49" s="1">
        <v>4542.3100000000004</v>
      </c>
      <c r="AE49">
        <v>464.67</v>
      </c>
      <c r="AF49" s="1">
        <v>145682.41</v>
      </c>
      <c r="AG49" t="s">
        <v>4</v>
      </c>
      <c r="AH49" s="1">
        <v>31701</v>
      </c>
      <c r="AI49" s="1">
        <v>48999.45</v>
      </c>
      <c r="AJ49">
        <v>38.24</v>
      </c>
      <c r="AK49">
        <v>25.24</v>
      </c>
      <c r="AL49">
        <v>27.9</v>
      </c>
      <c r="AM49">
        <v>4.28</v>
      </c>
      <c r="AN49" s="1">
        <v>1233.28</v>
      </c>
      <c r="AO49">
        <v>1.1048</v>
      </c>
      <c r="AP49" s="1">
        <v>1421.04</v>
      </c>
      <c r="AQ49" s="1">
        <v>2232.11</v>
      </c>
      <c r="AR49" s="1">
        <v>6475.02</v>
      </c>
      <c r="AS49">
        <v>584.14</v>
      </c>
      <c r="AT49">
        <v>318.14</v>
      </c>
      <c r="AU49" s="1">
        <v>11030.45</v>
      </c>
      <c r="AV49" s="1">
        <v>6626.71</v>
      </c>
      <c r="AW49">
        <v>0.50819999999999999</v>
      </c>
      <c r="AX49" s="1">
        <v>4204.22</v>
      </c>
      <c r="AY49">
        <v>0.32240000000000002</v>
      </c>
      <c r="AZ49" s="1">
        <v>1336.48</v>
      </c>
      <c r="BA49">
        <v>0.10249999999999999</v>
      </c>
      <c r="BB49">
        <v>871.78</v>
      </c>
      <c r="BC49">
        <v>6.6900000000000001E-2</v>
      </c>
      <c r="BD49" s="1">
        <v>13039.2</v>
      </c>
      <c r="BE49" s="1">
        <v>5732.97</v>
      </c>
      <c r="BF49">
        <v>1.9597</v>
      </c>
      <c r="BG49">
        <v>0.52380000000000004</v>
      </c>
      <c r="BH49">
        <v>0.23</v>
      </c>
      <c r="BI49">
        <v>0.1951</v>
      </c>
      <c r="BJ49">
        <v>3.49E-2</v>
      </c>
      <c r="BK49">
        <v>1.6299999999999999E-2</v>
      </c>
    </row>
    <row r="50" spans="1:63" x14ac:dyDescent="0.25">
      <c r="A50" t="s">
        <v>52</v>
      </c>
      <c r="B50">
        <v>46862</v>
      </c>
      <c r="C50">
        <v>85.9</v>
      </c>
      <c r="D50">
        <v>21.79</v>
      </c>
      <c r="E50" s="1">
        <v>1871.68</v>
      </c>
      <c r="F50" s="1">
        <v>1855.46</v>
      </c>
      <c r="G50">
        <v>7.1999999999999998E-3</v>
      </c>
      <c r="H50">
        <v>5.9999999999999995E-4</v>
      </c>
      <c r="I50">
        <v>7.7999999999999996E-3</v>
      </c>
      <c r="J50">
        <v>1.1000000000000001E-3</v>
      </c>
      <c r="K50">
        <v>2.6100000000000002E-2</v>
      </c>
      <c r="L50">
        <v>0.93079999999999996</v>
      </c>
      <c r="M50">
        <v>2.64E-2</v>
      </c>
      <c r="N50">
        <v>0.1842</v>
      </c>
      <c r="O50">
        <v>8.0999999999999996E-3</v>
      </c>
      <c r="P50">
        <v>0.1094</v>
      </c>
      <c r="Q50" s="1">
        <v>62004.98</v>
      </c>
      <c r="R50">
        <v>0.18629999999999999</v>
      </c>
      <c r="S50">
        <v>0.2014</v>
      </c>
      <c r="T50">
        <v>0.61229999999999996</v>
      </c>
      <c r="U50">
        <v>12.68</v>
      </c>
      <c r="V50" s="1">
        <v>82769.289999999994</v>
      </c>
      <c r="W50">
        <v>143.27000000000001</v>
      </c>
      <c r="X50" s="1">
        <v>224657.67</v>
      </c>
      <c r="Y50">
        <v>0.83460000000000001</v>
      </c>
      <c r="Z50">
        <v>9.3299999999999994E-2</v>
      </c>
      <c r="AA50">
        <v>7.22E-2</v>
      </c>
      <c r="AB50">
        <v>0.16539999999999999</v>
      </c>
      <c r="AC50">
        <v>224.66</v>
      </c>
      <c r="AD50" s="1">
        <v>6484.64</v>
      </c>
      <c r="AE50">
        <v>728.1</v>
      </c>
      <c r="AF50" s="1">
        <v>208905.09</v>
      </c>
      <c r="AG50" t="s">
        <v>4</v>
      </c>
      <c r="AH50" s="1">
        <v>41525</v>
      </c>
      <c r="AI50" s="1">
        <v>80231.539999999994</v>
      </c>
      <c r="AJ50">
        <v>45.26</v>
      </c>
      <c r="AK50">
        <v>26.72</v>
      </c>
      <c r="AL50">
        <v>28.9</v>
      </c>
      <c r="AM50">
        <v>4.3899999999999997</v>
      </c>
      <c r="AN50" s="1">
        <v>1753.36</v>
      </c>
      <c r="AO50">
        <v>0.91579999999999995</v>
      </c>
      <c r="AP50" s="1">
        <v>1429.33</v>
      </c>
      <c r="AQ50" s="1">
        <v>2048.35</v>
      </c>
      <c r="AR50" s="1">
        <v>6341.56</v>
      </c>
      <c r="AS50">
        <v>582.58000000000004</v>
      </c>
      <c r="AT50">
        <v>320.2</v>
      </c>
      <c r="AU50" s="1">
        <v>10722.02</v>
      </c>
      <c r="AV50" s="1">
        <v>3794.35</v>
      </c>
      <c r="AW50">
        <v>0.31619999999999998</v>
      </c>
      <c r="AX50" s="1">
        <v>6401</v>
      </c>
      <c r="AY50">
        <v>0.53349999999999997</v>
      </c>
      <c r="AZ50" s="1">
        <v>1365.39</v>
      </c>
      <c r="BA50">
        <v>0.1138</v>
      </c>
      <c r="BB50">
        <v>438.12</v>
      </c>
      <c r="BC50">
        <v>3.6499999999999998E-2</v>
      </c>
      <c r="BD50" s="1">
        <v>11998.86</v>
      </c>
      <c r="BE50" s="1">
        <v>2855.77</v>
      </c>
      <c r="BF50">
        <v>0.46210000000000001</v>
      </c>
      <c r="BG50">
        <v>0.55389999999999995</v>
      </c>
      <c r="BH50">
        <v>0.22320000000000001</v>
      </c>
      <c r="BI50">
        <v>0.16850000000000001</v>
      </c>
      <c r="BJ50">
        <v>3.3399999999999999E-2</v>
      </c>
      <c r="BK50">
        <v>2.0899999999999998E-2</v>
      </c>
    </row>
    <row r="51" spans="1:63" x14ac:dyDescent="0.25">
      <c r="A51" t="s">
        <v>53</v>
      </c>
      <c r="B51">
        <v>49593</v>
      </c>
      <c r="C51">
        <v>107.1</v>
      </c>
      <c r="D51">
        <v>8.41</v>
      </c>
      <c r="E51">
        <v>900.26</v>
      </c>
      <c r="F51">
        <v>894.73</v>
      </c>
      <c r="G51">
        <v>1.1999999999999999E-3</v>
      </c>
      <c r="H51">
        <v>2.9999999999999997E-4</v>
      </c>
      <c r="I51">
        <v>3.0999999999999999E-3</v>
      </c>
      <c r="J51">
        <v>8.0000000000000004E-4</v>
      </c>
      <c r="K51">
        <v>8.9999999999999993E-3</v>
      </c>
      <c r="L51">
        <v>0.97260000000000002</v>
      </c>
      <c r="M51">
        <v>1.32E-2</v>
      </c>
      <c r="N51">
        <v>0.42209999999999998</v>
      </c>
      <c r="O51">
        <v>2E-3</v>
      </c>
      <c r="P51">
        <v>0.14849999999999999</v>
      </c>
      <c r="Q51" s="1">
        <v>53566.23</v>
      </c>
      <c r="R51">
        <v>0.23080000000000001</v>
      </c>
      <c r="S51">
        <v>0.18090000000000001</v>
      </c>
      <c r="T51">
        <v>0.58840000000000003</v>
      </c>
      <c r="U51">
        <v>8.65</v>
      </c>
      <c r="V51" s="1">
        <v>69389.95</v>
      </c>
      <c r="W51">
        <v>99.78</v>
      </c>
      <c r="X51" s="1">
        <v>206679.53</v>
      </c>
      <c r="Y51">
        <v>0.57040000000000002</v>
      </c>
      <c r="Z51">
        <v>0.13930000000000001</v>
      </c>
      <c r="AA51">
        <v>0.29039999999999999</v>
      </c>
      <c r="AB51">
        <v>0.42959999999999998</v>
      </c>
      <c r="AC51">
        <v>206.68</v>
      </c>
      <c r="AD51" s="1">
        <v>5816.35</v>
      </c>
      <c r="AE51">
        <v>410.41</v>
      </c>
      <c r="AF51" s="1">
        <v>162738.89000000001</v>
      </c>
      <c r="AG51" t="s">
        <v>4</v>
      </c>
      <c r="AH51" s="1">
        <v>33237</v>
      </c>
      <c r="AI51" s="1">
        <v>53235.58</v>
      </c>
      <c r="AJ51">
        <v>34.21</v>
      </c>
      <c r="AK51">
        <v>23.81</v>
      </c>
      <c r="AL51">
        <v>26.07</v>
      </c>
      <c r="AM51">
        <v>4.58</v>
      </c>
      <c r="AN51" s="1">
        <v>1796.63</v>
      </c>
      <c r="AO51">
        <v>1.1186</v>
      </c>
      <c r="AP51" s="1">
        <v>1785.64</v>
      </c>
      <c r="AQ51" s="1">
        <v>2825.1</v>
      </c>
      <c r="AR51" s="1">
        <v>6762.87</v>
      </c>
      <c r="AS51">
        <v>584.9</v>
      </c>
      <c r="AT51">
        <v>372.89</v>
      </c>
      <c r="AU51" s="1">
        <v>12331.4</v>
      </c>
      <c r="AV51" s="1">
        <v>7111.34</v>
      </c>
      <c r="AW51">
        <v>0.4662</v>
      </c>
      <c r="AX51" s="1">
        <v>5603.04</v>
      </c>
      <c r="AY51">
        <v>0.3674</v>
      </c>
      <c r="AZ51" s="1">
        <v>1688.37</v>
      </c>
      <c r="BA51">
        <v>0.11070000000000001</v>
      </c>
      <c r="BB51">
        <v>849.76</v>
      </c>
      <c r="BC51">
        <v>5.57E-2</v>
      </c>
      <c r="BD51" s="1">
        <v>15252.51</v>
      </c>
      <c r="BE51" s="1">
        <v>6362.22</v>
      </c>
      <c r="BF51">
        <v>2.0142000000000002</v>
      </c>
      <c r="BG51">
        <v>0.50670000000000004</v>
      </c>
      <c r="BH51">
        <v>0.2296</v>
      </c>
      <c r="BI51">
        <v>0.20050000000000001</v>
      </c>
      <c r="BJ51">
        <v>0.04</v>
      </c>
      <c r="BK51">
        <v>2.3199999999999998E-2</v>
      </c>
    </row>
    <row r="52" spans="1:63" x14ac:dyDescent="0.25">
      <c r="A52" t="s">
        <v>54</v>
      </c>
      <c r="B52">
        <v>50096</v>
      </c>
      <c r="C52">
        <v>76.19</v>
      </c>
      <c r="D52">
        <v>8.1300000000000008</v>
      </c>
      <c r="E52">
        <v>619.71</v>
      </c>
      <c r="F52">
        <v>575.91999999999996</v>
      </c>
      <c r="G52">
        <v>2E-3</v>
      </c>
      <c r="H52">
        <v>6.9999999999999999E-4</v>
      </c>
      <c r="I52">
        <v>5.4000000000000003E-3</v>
      </c>
      <c r="J52">
        <v>1.1000000000000001E-3</v>
      </c>
      <c r="K52">
        <v>3.09E-2</v>
      </c>
      <c r="L52">
        <v>0.93579999999999997</v>
      </c>
      <c r="M52">
        <v>2.4E-2</v>
      </c>
      <c r="N52">
        <v>0.46200000000000002</v>
      </c>
      <c r="O52">
        <v>8.3000000000000001E-3</v>
      </c>
      <c r="P52">
        <v>0.155</v>
      </c>
      <c r="Q52" s="1">
        <v>51528.81</v>
      </c>
      <c r="R52">
        <v>0.29630000000000001</v>
      </c>
      <c r="S52">
        <v>0.17699999999999999</v>
      </c>
      <c r="T52">
        <v>0.52680000000000005</v>
      </c>
      <c r="U52">
        <v>8.42</v>
      </c>
      <c r="V52" s="1">
        <v>58891.75</v>
      </c>
      <c r="W52">
        <v>70.19</v>
      </c>
      <c r="X52" s="1">
        <v>157514.21</v>
      </c>
      <c r="Y52">
        <v>0.83489999999999998</v>
      </c>
      <c r="Z52">
        <v>5.9700000000000003E-2</v>
      </c>
      <c r="AA52">
        <v>0.1055</v>
      </c>
      <c r="AB52">
        <v>0.1651</v>
      </c>
      <c r="AC52">
        <v>157.51</v>
      </c>
      <c r="AD52" s="1">
        <v>4312.34</v>
      </c>
      <c r="AE52">
        <v>496.29</v>
      </c>
      <c r="AF52" s="1">
        <v>151791.63</v>
      </c>
      <c r="AG52" t="s">
        <v>4</v>
      </c>
      <c r="AH52" s="1">
        <v>31763</v>
      </c>
      <c r="AI52" s="1">
        <v>46712.93</v>
      </c>
      <c r="AJ52">
        <v>41.11</v>
      </c>
      <c r="AK52">
        <v>25.34</v>
      </c>
      <c r="AL52">
        <v>28.92</v>
      </c>
      <c r="AM52">
        <v>4.3899999999999997</v>
      </c>
      <c r="AN52" s="1">
        <v>1554.35</v>
      </c>
      <c r="AO52">
        <v>1.6444000000000001</v>
      </c>
      <c r="AP52" s="1">
        <v>1888.54</v>
      </c>
      <c r="AQ52" s="1">
        <v>2628.51</v>
      </c>
      <c r="AR52" s="1">
        <v>7105.09</v>
      </c>
      <c r="AS52">
        <v>559.85</v>
      </c>
      <c r="AT52">
        <v>348.2</v>
      </c>
      <c r="AU52" s="1">
        <v>12530.19</v>
      </c>
      <c r="AV52" s="1">
        <v>8365.18</v>
      </c>
      <c r="AW52">
        <v>0.51729999999999998</v>
      </c>
      <c r="AX52" s="1">
        <v>4920.33</v>
      </c>
      <c r="AY52">
        <v>0.30430000000000001</v>
      </c>
      <c r="AZ52" s="1">
        <v>1906.93</v>
      </c>
      <c r="BA52">
        <v>0.1179</v>
      </c>
      <c r="BB52">
        <v>977.77</v>
      </c>
      <c r="BC52">
        <v>6.0499999999999998E-2</v>
      </c>
      <c r="BD52" s="1">
        <v>16170.22</v>
      </c>
      <c r="BE52" s="1">
        <v>6851.57</v>
      </c>
      <c r="BF52">
        <v>2.5831</v>
      </c>
      <c r="BG52">
        <v>0.49990000000000001</v>
      </c>
      <c r="BH52">
        <v>0.21490000000000001</v>
      </c>
      <c r="BI52">
        <v>0.22969999999999999</v>
      </c>
      <c r="BJ52">
        <v>3.73E-2</v>
      </c>
      <c r="BK52">
        <v>1.8200000000000001E-2</v>
      </c>
    </row>
    <row r="53" spans="1:63" x14ac:dyDescent="0.25">
      <c r="A53" t="s">
        <v>55</v>
      </c>
      <c r="B53">
        <v>45211</v>
      </c>
      <c r="C53">
        <v>47.24</v>
      </c>
      <c r="D53">
        <v>29.03</v>
      </c>
      <c r="E53" s="1">
        <v>1371.25</v>
      </c>
      <c r="F53" s="1">
        <v>1375.85</v>
      </c>
      <c r="G53">
        <v>7.7000000000000002E-3</v>
      </c>
      <c r="H53">
        <v>1.5E-3</v>
      </c>
      <c r="I53">
        <v>7.7999999999999996E-3</v>
      </c>
      <c r="J53">
        <v>1E-3</v>
      </c>
      <c r="K53">
        <v>3.1899999999999998E-2</v>
      </c>
      <c r="L53">
        <v>0.9264</v>
      </c>
      <c r="M53">
        <v>2.3599999999999999E-2</v>
      </c>
      <c r="N53">
        <v>0.22170000000000001</v>
      </c>
      <c r="O53">
        <v>7.4999999999999997E-3</v>
      </c>
      <c r="P53">
        <v>0.1169</v>
      </c>
      <c r="Q53" s="1">
        <v>60508.76</v>
      </c>
      <c r="R53">
        <v>0.18970000000000001</v>
      </c>
      <c r="S53">
        <v>0.1661</v>
      </c>
      <c r="T53">
        <v>0.64410000000000001</v>
      </c>
      <c r="U53">
        <v>10.01</v>
      </c>
      <c r="V53" s="1">
        <v>80195.81</v>
      </c>
      <c r="W53">
        <v>134.13</v>
      </c>
      <c r="X53" s="1">
        <v>203410.63</v>
      </c>
      <c r="Y53">
        <v>0.79890000000000005</v>
      </c>
      <c r="Z53">
        <v>0.13730000000000001</v>
      </c>
      <c r="AA53">
        <v>6.3799999999999996E-2</v>
      </c>
      <c r="AB53">
        <v>0.2011</v>
      </c>
      <c r="AC53">
        <v>203.41</v>
      </c>
      <c r="AD53" s="1">
        <v>5967.92</v>
      </c>
      <c r="AE53">
        <v>676.51</v>
      </c>
      <c r="AF53" s="1">
        <v>186500.27</v>
      </c>
      <c r="AG53" t="s">
        <v>4</v>
      </c>
      <c r="AH53" s="1">
        <v>39913</v>
      </c>
      <c r="AI53" s="1">
        <v>73399.62</v>
      </c>
      <c r="AJ53">
        <v>46.3</v>
      </c>
      <c r="AK53">
        <v>27.11</v>
      </c>
      <c r="AL53">
        <v>31.62</v>
      </c>
      <c r="AM53">
        <v>4.8899999999999997</v>
      </c>
      <c r="AN53" s="1">
        <v>1809.09</v>
      </c>
      <c r="AO53">
        <v>0.91200000000000003</v>
      </c>
      <c r="AP53" s="1">
        <v>1396.32</v>
      </c>
      <c r="AQ53" s="1">
        <v>2009.16</v>
      </c>
      <c r="AR53" s="1">
        <v>6420.94</v>
      </c>
      <c r="AS53">
        <v>598.66999999999996</v>
      </c>
      <c r="AT53">
        <v>327.27999999999997</v>
      </c>
      <c r="AU53" s="1">
        <v>10752.37</v>
      </c>
      <c r="AV53" s="1">
        <v>4321.74</v>
      </c>
      <c r="AW53">
        <v>0.35149999999999998</v>
      </c>
      <c r="AX53" s="1">
        <v>5894.48</v>
      </c>
      <c r="AY53">
        <v>0.47939999999999999</v>
      </c>
      <c r="AZ53" s="1">
        <v>1566.05</v>
      </c>
      <c r="BA53">
        <v>0.12740000000000001</v>
      </c>
      <c r="BB53">
        <v>513.1</v>
      </c>
      <c r="BC53">
        <v>4.1700000000000001E-2</v>
      </c>
      <c r="BD53" s="1">
        <v>12295.36</v>
      </c>
      <c r="BE53" s="1">
        <v>3350.27</v>
      </c>
      <c r="BF53">
        <v>0.5877</v>
      </c>
      <c r="BG53">
        <v>0.5454</v>
      </c>
      <c r="BH53">
        <v>0.21609999999999999</v>
      </c>
      <c r="BI53">
        <v>0.189</v>
      </c>
      <c r="BJ53">
        <v>3.1399999999999997E-2</v>
      </c>
      <c r="BK53">
        <v>1.7999999999999999E-2</v>
      </c>
    </row>
    <row r="54" spans="1:63" x14ac:dyDescent="0.25">
      <c r="A54" t="s">
        <v>56</v>
      </c>
      <c r="B54">
        <v>48306</v>
      </c>
      <c r="C54">
        <v>26.52</v>
      </c>
      <c r="D54">
        <v>176.46</v>
      </c>
      <c r="E54" s="1">
        <v>4680.28</v>
      </c>
      <c r="F54" s="1">
        <v>4508.24</v>
      </c>
      <c r="G54">
        <v>2.3599999999999999E-2</v>
      </c>
      <c r="H54">
        <v>1.1000000000000001E-3</v>
      </c>
      <c r="I54">
        <v>9.8299999999999998E-2</v>
      </c>
      <c r="J54">
        <v>1.2999999999999999E-3</v>
      </c>
      <c r="K54">
        <v>5.2299999999999999E-2</v>
      </c>
      <c r="L54">
        <v>0.75509999999999999</v>
      </c>
      <c r="M54">
        <v>6.8199999999999997E-2</v>
      </c>
      <c r="N54">
        <v>0.39450000000000002</v>
      </c>
      <c r="O54">
        <v>2.1299999999999999E-2</v>
      </c>
      <c r="P54">
        <v>0.15240000000000001</v>
      </c>
      <c r="Q54" s="1">
        <v>65915.47</v>
      </c>
      <c r="R54">
        <v>0.18609999999999999</v>
      </c>
      <c r="S54">
        <v>0.18379999999999999</v>
      </c>
      <c r="T54">
        <v>0.63009999999999999</v>
      </c>
      <c r="U54">
        <v>27.9</v>
      </c>
      <c r="V54" s="1">
        <v>89999.5</v>
      </c>
      <c r="W54">
        <v>164.71</v>
      </c>
      <c r="X54" s="1">
        <v>177078.04</v>
      </c>
      <c r="Y54">
        <v>0.69769999999999999</v>
      </c>
      <c r="Z54">
        <v>0.26169999999999999</v>
      </c>
      <c r="AA54">
        <v>4.0500000000000001E-2</v>
      </c>
      <c r="AB54">
        <v>0.30230000000000001</v>
      </c>
      <c r="AC54">
        <v>177.08</v>
      </c>
      <c r="AD54" s="1">
        <v>7853.99</v>
      </c>
      <c r="AE54">
        <v>833.15</v>
      </c>
      <c r="AF54" s="1">
        <v>170183.18</v>
      </c>
      <c r="AG54" t="s">
        <v>4</v>
      </c>
      <c r="AH54" s="1">
        <v>36744</v>
      </c>
      <c r="AI54" s="1">
        <v>57910.04</v>
      </c>
      <c r="AJ54">
        <v>69.989999999999995</v>
      </c>
      <c r="AK54">
        <v>41.44</v>
      </c>
      <c r="AL54">
        <v>47.85</v>
      </c>
      <c r="AM54">
        <v>5.08</v>
      </c>
      <c r="AN54" s="1">
        <v>2471.16</v>
      </c>
      <c r="AO54">
        <v>0.98160000000000003</v>
      </c>
      <c r="AP54" s="1">
        <v>1496.05</v>
      </c>
      <c r="AQ54" s="1">
        <v>2063.8000000000002</v>
      </c>
      <c r="AR54" s="1">
        <v>7318.47</v>
      </c>
      <c r="AS54">
        <v>791.7</v>
      </c>
      <c r="AT54">
        <v>339.77</v>
      </c>
      <c r="AU54" s="1">
        <v>12009.79</v>
      </c>
      <c r="AV54" s="1">
        <v>4491.34</v>
      </c>
      <c r="AW54">
        <v>0.3352</v>
      </c>
      <c r="AX54" s="1">
        <v>7061.29</v>
      </c>
      <c r="AY54">
        <v>0.52690000000000003</v>
      </c>
      <c r="AZ54" s="1">
        <v>1045.18</v>
      </c>
      <c r="BA54">
        <v>7.8E-2</v>
      </c>
      <c r="BB54">
        <v>802.82</v>
      </c>
      <c r="BC54">
        <v>5.9900000000000002E-2</v>
      </c>
      <c r="BD54" s="1">
        <v>13400.63</v>
      </c>
      <c r="BE54" s="1">
        <v>2736.24</v>
      </c>
      <c r="BF54">
        <v>0.56020000000000003</v>
      </c>
      <c r="BG54">
        <v>0.57169999999999999</v>
      </c>
      <c r="BH54">
        <v>0.2233</v>
      </c>
      <c r="BI54">
        <v>0.16220000000000001</v>
      </c>
      <c r="BJ54">
        <v>2.53E-2</v>
      </c>
      <c r="BK54">
        <v>1.7399999999999999E-2</v>
      </c>
    </row>
    <row r="55" spans="1:63" x14ac:dyDescent="0.25">
      <c r="A55" t="s">
        <v>57</v>
      </c>
      <c r="B55">
        <v>49767</v>
      </c>
      <c r="C55">
        <v>63.43</v>
      </c>
      <c r="D55">
        <v>11.63</v>
      </c>
      <c r="E55">
        <v>737.74</v>
      </c>
      <c r="F55">
        <v>765.07</v>
      </c>
      <c r="G55">
        <v>3.5999999999999999E-3</v>
      </c>
      <c r="H55">
        <v>1.1999999999999999E-3</v>
      </c>
      <c r="I55">
        <v>5.3E-3</v>
      </c>
      <c r="J55">
        <v>5.9999999999999995E-4</v>
      </c>
      <c r="K55">
        <v>2.1499999999999998E-2</v>
      </c>
      <c r="L55">
        <v>0.94740000000000002</v>
      </c>
      <c r="M55">
        <v>2.0500000000000001E-2</v>
      </c>
      <c r="N55">
        <v>0.216</v>
      </c>
      <c r="O55">
        <v>2E-3</v>
      </c>
      <c r="P55">
        <v>0.12590000000000001</v>
      </c>
      <c r="Q55" s="1">
        <v>57483.63</v>
      </c>
      <c r="R55">
        <v>0.20730000000000001</v>
      </c>
      <c r="S55">
        <v>0.1578</v>
      </c>
      <c r="T55">
        <v>0.63490000000000002</v>
      </c>
      <c r="U55">
        <v>6.29</v>
      </c>
      <c r="V55" s="1">
        <v>75441.89</v>
      </c>
      <c r="W55">
        <v>113.8</v>
      </c>
      <c r="X55" s="1">
        <v>173577.15</v>
      </c>
      <c r="Y55">
        <v>0.84430000000000005</v>
      </c>
      <c r="Z55">
        <v>7.2999999999999995E-2</v>
      </c>
      <c r="AA55">
        <v>8.2699999999999996E-2</v>
      </c>
      <c r="AB55">
        <v>0.15570000000000001</v>
      </c>
      <c r="AC55">
        <v>173.58</v>
      </c>
      <c r="AD55" s="1">
        <v>4469.8100000000004</v>
      </c>
      <c r="AE55">
        <v>521.92999999999995</v>
      </c>
      <c r="AF55" s="1">
        <v>155111.54</v>
      </c>
      <c r="AG55" t="s">
        <v>4</v>
      </c>
      <c r="AH55" s="1">
        <v>36610</v>
      </c>
      <c r="AI55" s="1">
        <v>57282.05</v>
      </c>
      <c r="AJ55">
        <v>37.21</v>
      </c>
      <c r="AK55">
        <v>24.29</v>
      </c>
      <c r="AL55">
        <v>26.78</v>
      </c>
      <c r="AM55">
        <v>4.8099999999999996</v>
      </c>
      <c r="AN55" s="1">
        <v>1878.4</v>
      </c>
      <c r="AO55">
        <v>1.3154999999999999</v>
      </c>
      <c r="AP55" s="1">
        <v>1542.67</v>
      </c>
      <c r="AQ55" s="1">
        <v>2158.16</v>
      </c>
      <c r="AR55" s="1">
        <v>6713.81</v>
      </c>
      <c r="AS55">
        <v>513.59</v>
      </c>
      <c r="AT55">
        <v>391.48</v>
      </c>
      <c r="AU55" s="1">
        <v>11319.71</v>
      </c>
      <c r="AV55" s="1">
        <v>6044.63</v>
      </c>
      <c r="AW55">
        <v>0.43990000000000001</v>
      </c>
      <c r="AX55" s="1">
        <v>5161.54</v>
      </c>
      <c r="AY55">
        <v>0.37559999999999999</v>
      </c>
      <c r="AZ55" s="1">
        <v>1958.51</v>
      </c>
      <c r="BA55">
        <v>0.14249999999999999</v>
      </c>
      <c r="BB55">
        <v>575.70000000000005</v>
      </c>
      <c r="BC55">
        <v>4.19E-2</v>
      </c>
      <c r="BD55" s="1">
        <v>13740.39</v>
      </c>
      <c r="BE55" s="1">
        <v>5676.19</v>
      </c>
      <c r="BF55">
        <v>1.6004</v>
      </c>
      <c r="BG55">
        <v>0.5423</v>
      </c>
      <c r="BH55">
        <v>0.21129999999999999</v>
      </c>
      <c r="BI55">
        <v>0.1852</v>
      </c>
      <c r="BJ55">
        <v>3.4599999999999999E-2</v>
      </c>
      <c r="BK55">
        <v>2.6599999999999999E-2</v>
      </c>
    </row>
    <row r="56" spans="1:63" x14ac:dyDescent="0.25">
      <c r="A56" t="s">
        <v>58</v>
      </c>
      <c r="B56">
        <v>43638</v>
      </c>
      <c r="C56">
        <v>48.48</v>
      </c>
      <c r="D56">
        <v>56.15</v>
      </c>
      <c r="E56" s="1">
        <v>2722.1</v>
      </c>
      <c r="F56" s="1">
        <v>2659.81</v>
      </c>
      <c r="G56">
        <v>1.9E-2</v>
      </c>
      <c r="H56">
        <v>6.9999999999999999E-4</v>
      </c>
      <c r="I56">
        <v>5.1799999999999999E-2</v>
      </c>
      <c r="J56">
        <v>1.2999999999999999E-3</v>
      </c>
      <c r="K56">
        <v>5.9299999999999999E-2</v>
      </c>
      <c r="L56">
        <v>0.81020000000000003</v>
      </c>
      <c r="M56">
        <v>5.7700000000000001E-2</v>
      </c>
      <c r="N56">
        <v>0.39660000000000001</v>
      </c>
      <c r="O56">
        <v>1.8100000000000002E-2</v>
      </c>
      <c r="P56">
        <v>0.15210000000000001</v>
      </c>
      <c r="Q56" s="1">
        <v>63142.93</v>
      </c>
      <c r="R56">
        <v>0.18909999999999999</v>
      </c>
      <c r="S56">
        <v>0.17660000000000001</v>
      </c>
      <c r="T56">
        <v>0.63429999999999997</v>
      </c>
      <c r="U56">
        <v>20.13</v>
      </c>
      <c r="V56" s="1">
        <v>77997.66</v>
      </c>
      <c r="W56">
        <v>131.57</v>
      </c>
      <c r="X56" s="1">
        <v>191180.11</v>
      </c>
      <c r="Y56">
        <v>0.67620000000000002</v>
      </c>
      <c r="Z56">
        <v>0.27789999999999998</v>
      </c>
      <c r="AA56">
        <v>4.5900000000000003E-2</v>
      </c>
      <c r="AB56">
        <v>0.32379999999999998</v>
      </c>
      <c r="AC56">
        <v>191.18</v>
      </c>
      <c r="AD56" s="1">
        <v>7394.52</v>
      </c>
      <c r="AE56">
        <v>718.73</v>
      </c>
      <c r="AF56" s="1">
        <v>183874.5</v>
      </c>
      <c r="AG56" t="s">
        <v>4</v>
      </c>
      <c r="AH56" s="1">
        <v>33488</v>
      </c>
      <c r="AI56" s="1">
        <v>58623.48</v>
      </c>
      <c r="AJ56">
        <v>60.99</v>
      </c>
      <c r="AK56">
        <v>35.69</v>
      </c>
      <c r="AL56">
        <v>42.33</v>
      </c>
      <c r="AM56">
        <v>4.59</v>
      </c>
      <c r="AN56" s="1">
        <v>1372.1</v>
      </c>
      <c r="AO56">
        <v>0.96919999999999995</v>
      </c>
      <c r="AP56" s="1">
        <v>1474.4</v>
      </c>
      <c r="AQ56" s="1">
        <v>1976.05</v>
      </c>
      <c r="AR56" s="1">
        <v>7032.73</v>
      </c>
      <c r="AS56">
        <v>667.93</v>
      </c>
      <c r="AT56">
        <v>361.3</v>
      </c>
      <c r="AU56" s="1">
        <v>11512.42</v>
      </c>
      <c r="AV56" s="1">
        <v>4365.83</v>
      </c>
      <c r="AW56">
        <v>0.33700000000000002</v>
      </c>
      <c r="AX56" s="1">
        <v>6518.37</v>
      </c>
      <c r="AY56">
        <v>0.50319999999999998</v>
      </c>
      <c r="AZ56" s="1">
        <v>1286.1600000000001</v>
      </c>
      <c r="BA56">
        <v>9.9299999999999999E-2</v>
      </c>
      <c r="BB56">
        <v>783.82</v>
      </c>
      <c r="BC56">
        <v>6.0499999999999998E-2</v>
      </c>
      <c r="BD56" s="1">
        <v>12954.17</v>
      </c>
      <c r="BE56" s="1">
        <v>2962.87</v>
      </c>
      <c r="BF56">
        <v>0.60340000000000005</v>
      </c>
      <c r="BG56">
        <v>0.55549999999999999</v>
      </c>
      <c r="BH56">
        <v>0.22520000000000001</v>
      </c>
      <c r="BI56">
        <v>0.1704</v>
      </c>
      <c r="BJ56">
        <v>2.8899999999999999E-2</v>
      </c>
      <c r="BK56">
        <v>0.02</v>
      </c>
    </row>
    <row r="57" spans="1:63" x14ac:dyDescent="0.25">
      <c r="A57" t="s">
        <v>59</v>
      </c>
      <c r="B57">
        <v>45229</v>
      </c>
      <c r="C57">
        <v>89.9</v>
      </c>
      <c r="D57">
        <v>8.39</v>
      </c>
      <c r="E57">
        <v>754.54</v>
      </c>
      <c r="F57">
        <v>758.67</v>
      </c>
      <c r="G57">
        <v>1.1999999999999999E-3</v>
      </c>
      <c r="H57">
        <v>4.0000000000000002E-4</v>
      </c>
      <c r="I57">
        <v>2.3999999999999998E-3</v>
      </c>
      <c r="J57">
        <v>8.0000000000000004E-4</v>
      </c>
      <c r="K57">
        <v>1.14E-2</v>
      </c>
      <c r="L57">
        <v>0.97150000000000003</v>
      </c>
      <c r="M57">
        <v>1.23E-2</v>
      </c>
      <c r="N57">
        <v>0.39889999999999998</v>
      </c>
      <c r="O57">
        <v>2.5999999999999999E-3</v>
      </c>
      <c r="P57">
        <v>0.14630000000000001</v>
      </c>
      <c r="Q57" s="1">
        <v>53057.61</v>
      </c>
      <c r="R57">
        <v>0.25950000000000001</v>
      </c>
      <c r="S57">
        <v>0.17019999999999999</v>
      </c>
      <c r="T57">
        <v>0.57030000000000003</v>
      </c>
      <c r="U57">
        <v>8.5500000000000007</v>
      </c>
      <c r="V57" s="1">
        <v>61879.99</v>
      </c>
      <c r="W57">
        <v>84.36</v>
      </c>
      <c r="X57" s="1">
        <v>190672.01</v>
      </c>
      <c r="Y57">
        <v>0.65490000000000004</v>
      </c>
      <c r="Z57">
        <v>0.11070000000000001</v>
      </c>
      <c r="AA57">
        <v>0.2344</v>
      </c>
      <c r="AB57">
        <v>0.34510000000000002</v>
      </c>
      <c r="AC57">
        <v>190.67</v>
      </c>
      <c r="AD57" s="1">
        <v>5119.16</v>
      </c>
      <c r="AE57">
        <v>425.91</v>
      </c>
      <c r="AF57" s="1">
        <v>156968.26999999999</v>
      </c>
      <c r="AG57" t="s">
        <v>4</v>
      </c>
      <c r="AH57" s="1">
        <v>33237</v>
      </c>
      <c r="AI57" s="1">
        <v>51295.56</v>
      </c>
      <c r="AJ57">
        <v>34.520000000000003</v>
      </c>
      <c r="AK57">
        <v>23.83</v>
      </c>
      <c r="AL57">
        <v>25.85</v>
      </c>
      <c r="AM57">
        <v>4.5599999999999996</v>
      </c>
      <c r="AN57" s="1">
        <v>1742.52</v>
      </c>
      <c r="AO57">
        <v>1.3423</v>
      </c>
      <c r="AP57" s="1">
        <v>1793.89</v>
      </c>
      <c r="AQ57" s="1">
        <v>2699.8</v>
      </c>
      <c r="AR57" s="1">
        <v>6844.42</v>
      </c>
      <c r="AS57">
        <v>541.29999999999995</v>
      </c>
      <c r="AT57">
        <v>391.55</v>
      </c>
      <c r="AU57" s="1">
        <v>12270.96</v>
      </c>
      <c r="AV57" s="1">
        <v>7315.22</v>
      </c>
      <c r="AW57">
        <v>0.49220000000000003</v>
      </c>
      <c r="AX57" s="1">
        <v>4954</v>
      </c>
      <c r="AY57">
        <v>0.33329999999999999</v>
      </c>
      <c r="AZ57" s="1">
        <v>1785.43</v>
      </c>
      <c r="BA57">
        <v>0.1201</v>
      </c>
      <c r="BB57">
        <v>807</v>
      </c>
      <c r="BC57">
        <v>5.4300000000000001E-2</v>
      </c>
      <c r="BD57" s="1">
        <v>14861.66</v>
      </c>
      <c r="BE57" s="1">
        <v>6810.31</v>
      </c>
      <c r="BF57">
        <v>2.3167</v>
      </c>
      <c r="BG57">
        <v>0.51319999999999999</v>
      </c>
      <c r="BH57">
        <v>0.2271</v>
      </c>
      <c r="BI57">
        <v>0.1971</v>
      </c>
      <c r="BJ57">
        <v>3.6999999999999998E-2</v>
      </c>
      <c r="BK57">
        <v>2.5499999999999998E-2</v>
      </c>
    </row>
    <row r="58" spans="1:63" x14ac:dyDescent="0.25">
      <c r="A58" t="s">
        <v>60</v>
      </c>
      <c r="B58">
        <v>43646</v>
      </c>
      <c r="C58">
        <v>27.38</v>
      </c>
      <c r="D58">
        <v>176.76</v>
      </c>
      <c r="E58" s="1">
        <v>4839.8599999999997</v>
      </c>
      <c r="F58" s="1">
        <v>4738.22</v>
      </c>
      <c r="G58">
        <v>4.7399999999999998E-2</v>
      </c>
      <c r="H58">
        <v>1.1000000000000001E-3</v>
      </c>
      <c r="I58">
        <v>4.3999999999999997E-2</v>
      </c>
      <c r="J58">
        <v>8.0000000000000004E-4</v>
      </c>
      <c r="K58">
        <v>3.6999999999999998E-2</v>
      </c>
      <c r="L58">
        <v>0.82789999999999997</v>
      </c>
      <c r="M58">
        <v>4.1799999999999997E-2</v>
      </c>
      <c r="N58">
        <v>0.14549999999999999</v>
      </c>
      <c r="O58">
        <v>1.55E-2</v>
      </c>
      <c r="P58">
        <v>0.1168</v>
      </c>
      <c r="Q58" s="1">
        <v>72759.98</v>
      </c>
      <c r="R58">
        <v>0.15329999999999999</v>
      </c>
      <c r="S58">
        <v>0.17929999999999999</v>
      </c>
      <c r="T58">
        <v>0.66739999999999999</v>
      </c>
      <c r="U58">
        <v>26.91</v>
      </c>
      <c r="V58" s="1">
        <v>96677.6</v>
      </c>
      <c r="W58">
        <v>177.22</v>
      </c>
      <c r="X58" s="1">
        <v>236275.81</v>
      </c>
      <c r="Y58">
        <v>0.77829999999999999</v>
      </c>
      <c r="Z58">
        <v>0.1913</v>
      </c>
      <c r="AA58">
        <v>3.04E-2</v>
      </c>
      <c r="AB58">
        <v>0.22170000000000001</v>
      </c>
      <c r="AC58">
        <v>236.28</v>
      </c>
      <c r="AD58" s="1">
        <v>9173.7999999999993</v>
      </c>
      <c r="AE58">
        <v>970.59</v>
      </c>
      <c r="AF58" s="1">
        <v>236096.49</v>
      </c>
      <c r="AG58" t="s">
        <v>4</v>
      </c>
      <c r="AH58" s="1">
        <v>48902</v>
      </c>
      <c r="AI58" s="1">
        <v>93503</v>
      </c>
      <c r="AJ58">
        <v>68.08</v>
      </c>
      <c r="AK58">
        <v>37.4</v>
      </c>
      <c r="AL58">
        <v>42.14</v>
      </c>
      <c r="AM58">
        <v>4.92</v>
      </c>
      <c r="AN58" s="1">
        <v>1368.23</v>
      </c>
      <c r="AO58">
        <v>0.68240000000000001</v>
      </c>
      <c r="AP58" s="1">
        <v>1430.05</v>
      </c>
      <c r="AQ58" s="1">
        <v>2101.38</v>
      </c>
      <c r="AR58" s="1">
        <v>7326.99</v>
      </c>
      <c r="AS58">
        <v>825.73</v>
      </c>
      <c r="AT58">
        <v>353.34</v>
      </c>
      <c r="AU58" s="1">
        <v>12037.49</v>
      </c>
      <c r="AV58" s="1">
        <v>3140</v>
      </c>
      <c r="AW58">
        <v>0.25030000000000002</v>
      </c>
      <c r="AX58" s="1">
        <v>7927.03</v>
      </c>
      <c r="AY58">
        <v>0.63190000000000002</v>
      </c>
      <c r="AZ58" s="1">
        <v>1014.61</v>
      </c>
      <c r="BA58">
        <v>8.09E-2</v>
      </c>
      <c r="BB58">
        <v>462.32</v>
      </c>
      <c r="BC58">
        <v>3.6900000000000002E-2</v>
      </c>
      <c r="BD58" s="1">
        <v>12543.95</v>
      </c>
      <c r="BE58" s="1">
        <v>1656.75</v>
      </c>
      <c r="BF58">
        <v>0.19450000000000001</v>
      </c>
      <c r="BG58">
        <v>0.59389999999999998</v>
      </c>
      <c r="BH58">
        <v>0.23300000000000001</v>
      </c>
      <c r="BI58">
        <v>0.1285</v>
      </c>
      <c r="BJ58">
        <v>2.7799999999999998E-2</v>
      </c>
      <c r="BK58">
        <v>1.6799999999999999E-2</v>
      </c>
    </row>
    <row r="59" spans="1:63" x14ac:dyDescent="0.25">
      <c r="A59" t="s">
        <v>61</v>
      </c>
      <c r="B59">
        <v>45237</v>
      </c>
      <c r="C59">
        <v>39.380000000000003</v>
      </c>
      <c r="D59">
        <v>32.04</v>
      </c>
      <c r="E59" s="1">
        <v>1261.6099999999999</v>
      </c>
      <c r="F59" s="1">
        <v>1174.8</v>
      </c>
      <c r="G59">
        <v>3.3E-3</v>
      </c>
      <c r="H59">
        <v>5.9999999999999995E-4</v>
      </c>
      <c r="I59">
        <v>1.89E-2</v>
      </c>
      <c r="J59">
        <v>1.1000000000000001E-3</v>
      </c>
      <c r="K59">
        <v>2.41E-2</v>
      </c>
      <c r="L59">
        <v>0.9022</v>
      </c>
      <c r="M59">
        <v>4.9799999999999997E-2</v>
      </c>
      <c r="N59">
        <v>0.53420000000000001</v>
      </c>
      <c r="O59">
        <v>1.8E-3</v>
      </c>
      <c r="P59">
        <v>0.16950000000000001</v>
      </c>
      <c r="Q59" s="1">
        <v>53348.74</v>
      </c>
      <c r="R59">
        <v>0.2389</v>
      </c>
      <c r="S59">
        <v>0.1993</v>
      </c>
      <c r="T59">
        <v>0.56179999999999997</v>
      </c>
      <c r="U59">
        <v>10.65</v>
      </c>
      <c r="V59" s="1">
        <v>66688.98</v>
      </c>
      <c r="W59">
        <v>113.98</v>
      </c>
      <c r="X59" s="1">
        <v>129695.47</v>
      </c>
      <c r="Y59">
        <v>0.69669999999999999</v>
      </c>
      <c r="Z59">
        <v>0.18890000000000001</v>
      </c>
      <c r="AA59">
        <v>0.1144</v>
      </c>
      <c r="AB59">
        <v>0.30330000000000001</v>
      </c>
      <c r="AC59">
        <v>129.69999999999999</v>
      </c>
      <c r="AD59" s="1">
        <v>3815.05</v>
      </c>
      <c r="AE59">
        <v>433.84</v>
      </c>
      <c r="AF59" s="1">
        <v>113168</v>
      </c>
      <c r="AG59" t="s">
        <v>4</v>
      </c>
      <c r="AH59" s="1">
        <v>30221</v>
      </c>
      <c r="AI59" s="1">
        <v>45912.639999999999</v>
      </c>
      <c r="AJ59">
        <v>44.67</v>
      </c>
      <c r="AK59">
        <v>26.28</v>
      </c>
      <c r="AL59">
        <v>33.68</v>
      </c>
      <c r="AM59">
        <v>4.3</v>
      </c>
      <c r="AN59" s="1">
        <v>1380.04</v>
      </c>
      <c r="AO59">
        <v>0.85219999999999996</v>
      </c>
      <c r="AP59" s="1">
        <v>1562.97</v>
      </c>
      <c r="AQ59" s="1">
        <v>2136.0700000000002</v>
      </c>
      <c r="AR59" s="1">
        <v>6660.96</v>
      </c>
      <c r="AS59">
        <v>706.58</v>
      </c>
      <c r="AT59">
        <v>256.16000000000003</v>
      </c>
      <c r="AU59" s="1">
        <v>11322.75</v>
      </c>
      <c r="AV59" s="1">
        <v>7659.2</v>
      </c>
      <c r="AW59">
        <v>0.56189999999999996</v>
      </c>
      <c r="AX59" s="1">
        <v>3600.37</v>
      </c>
      <c r="AY59">
        <v>0.2641</v>
      </c>
      <c r="AZ59" s="1">
        <v>1309.82</v>
      </c>
      <c r="BA59">
        <v>9.6100000000000005E-2</v>
      </c>
      <c r="BB59" s="1">
        <v>1062.69</v>
      </c>
      <c r="BC59">
        <v>7.8E-2</v>
      </c>
      <c r="BD59" s="1">
        <v>13632.08</v>
      </c>
      <c r="BE59" s="1">
        <v>5931.38</v>
      </c>
      <c r="BF59">
        <v>2.1339999999999999</v>
      </c>
      <c r="BG59">
        <v>0.49149999999999999</v>
      </c>
      <c r="BH59">
        <v>0.21759999999999999</v>
      </c>
      <c r="BI59">
        <v>0.23630000000000001</v>
      </c>
      <c r="BJ59">
        <v>3.3300000000000003E-2</v>
      </c>
      <c r="BK59">
        <v>2.1299999999999999E-2</v>
      </c>
    </row>
    <row r="60" spans="1:63" x14ac:dyDescent="0.25">
      <c r="A60" t="s">
        <v>62</v>
      </c>
      <c r="B60">
        <v>47613</v>
      </c>
      <c r="C60">
        <v>119</v>
      </c>
      <c r="D60">
        <v>7.26</v>
      </c>
      <c r="E60">
        <v>864.35</v>
      </c>
      <c r="F60">
        <v>810.88</v>
      </c>
      <c r="G60">
        <v>1.6999999999999999E-3</v>
      </c>
      <c r="H60">
        <v>4.0000000000000002E-4</v>
      </c>
      <c r="I60">
        <v>4.7999999999999996E-3</v>
      </c>
      <c r="J60">
        <v>1.1999999999999999E-3</v>
      </c>
      <c r="K60">
        <v>1.72E-2</v>
      </c>
      <c r="L60">
        <v>0.94940000000000002</v>
      </c>
      <c r="M60">
        <v>2.5399999999999999E-2</v>
      </c>
      <c r="N60">
        <v>0.47510000000000002</v>
      </c>
      <c r="O60">
        <v>2.5999999999999999E-3</v>
      </c>
      <c r="P60">
        <v>0.14860000000000001</v>
      </c>
      <c r="Q60" s="1">
        <v>53476.72</v>
      </c>
      <c r="R60">
        <v>0.22520000000000001</v>
      </c>
      <c r="S60">
        <v>0.1792</v>
      </c>
      <c r="T60">
        <v>0.59560000000000002</v>
      </c>
      <c r="U60">
        <v>9.0399999999999991</v>
      </c>
      <c r="V60" s="1">
        <v>63187.35</v>
      </c>
      <c r="W60">
        <v>91.09</v>
      </c>
      <c r="X60" s="1">
        <v>181681.39</v>
      </c>
      <c r="Y60">
        <v>0.6764</v>
      </c>
      <c r="Z60">
        <v>0.12920000000000001</v>
      </c>
      <c r="AA60">
        <v>0.19439999999999999</v>
      </c>
      <c r="AB60">
        <v>0.3236</v>
      </c>
      <c r="AC60">
        <v>181.68</v>
      </c>
      <c r="AD60" s="1">
        <v>4822.75</v>
      </c>
      <c r="AE60">
        <v>426.16</v>
      </c>
      <c r="AF60" s="1">
        <v>153517.25</v>
      </c>
      <c r="AG60" t="s">
        <v>4</v>
      </c>
      <c r="AH60" s="1">
        <v>31763</v>
      </c>
      <c r="AI60" s="1">
        <v>48123.9</v>
      </c>
      <c r="AJ60">
        <v>36.1</v>
      </c>
      <c r="AK60">
        <v>23.77</v>
      </c>
      <c r="AL60">
        <v>26.63</v>
      </c>
      <c r="AM60">
        <v>4.28</v>
      </c>
      <c r="AN60" s="1">
        <v>1545.81</v>
      </c>
      <c r="AO60">
        <v>1.3431</v>
      </c>
      <c r="AP60" s="1">
        <v>1764.98</v>
      </c>
      <c r="AQ60" s="1">
        <v>2760.17</v>
      </c>
      <c r="AR60" s="1">
        <v>6819.56</v>
      </c>
      <c r="AS60">
        <v>577.27</v>
      </c>
      <c r="AT60">
        <v>356.36</v>
      </c>
      <c r="AU60" s="1">
        <v>12278.34</v>
      </c>
      <c r="AV60" s="1">
        <v>8214.39</v>
      </c>
      <c r="AW60">
        <v>0.52149999999999996</v>
      </c>
      <c r="AX60" s="1">
        <v>5065.4399999999996</v>
      </c>
      <c r="AY60">
        <v>0.3216</v>
      </c>
      <c r="AZ60" s="1">
        <v>1501.57</v>
      </c>
      <c r="BA60">
        <v>9.5299999999999996E-2</v>
      </c>
      <c r="BB60">
        <v>970.03</v>
      </c>
      <c r="BC60">
        <v>6.1600000000000002E-2</v>
      </c>
      <c r="BD60" s="1">
        <v>15751.44</v>
      </c>
      <c r="BE60" s="1">
        <v>6995.5</v>
      </c>
      <c r="BF60">
        <v>2.6137000000000001</v>
      </c>
      <c r="BG60">
        <v>0.49509999999999998</v>
      </c>
      <c r="BH60">
        <v>0.2278</v>
      </c>
      <c r="BI60">
        <v>0.21790000000000001</v>
      </c>
      <c r="BJ60">
        <v>4.0800000000000003E-2</v>
      </c>
      <c r="BK60">
        <v>1.8499999999999999E-2</v>
      </c>
    </row>
    <row r="61" spans="1:63" x14ac:dyDescent="0.25">
      <c r="A61" t="s">
        <v>63</v>
      </c>
      <c r="B61">
        <v>50112</v>
      </c>
      <c r="C61">
        <v>74.62</v>
      </c>
      <c r="D61">
        <v>9.68</v>
      </c>
      <c r="E61">
        <v>722.43</v>
      </c>
      <c r="F61">
        <v>719.17</v>
      </c>
      <c r="G61">
        <v>1.6999999999999999E-3</v>
      </c>
      <c r="H61">
        <v>2.9999999999999997E-4</v>
      </c>
      <c r="I61">
        <v>3.0000000000000001E-3</v>
      </c>
      <c r="J61">
        <v>8.9999999999999998E-4</v>
      </c>
      <c r="K61">
        <v>1.34E-2</v>
      </c>
      <c r="L61">
        <v>0.96489999999999998</v>
      </c>
      <c r="M61">
        <v>1.5900000000000001E-2</v>
      </c>
      <c r="N61">
        <v>0.40350000000000003</v>
      </c>
      <c r="O61">
        <v>3.8999999999999998E-3</v>
      </c>
      <c r="P61">
        <v>0.1391</v>
      </c>
      <c r="Q61" s="1">
        <v>53947.18</v>
      </c>
      <c r="R61">
        <v>0.2467</v>
      </c>
      <c r="S61">
        <v>0.1651</v>
      </c>
      <c r="T61">
        <v>0.58819999999999995</v>
      </c>
      <c r="U61">
        <v>8.0500000000000007</v>
      </c>
      <c r="V61" s="1">
        <v>62079.67</v>
      </c>
      <c r="W61">
        <v>85.68</v>
      </c>
      <c r="X61" s="1">
        <v>147728.06</v>
      </c>
      <c r="Y61">
        <v>0.80649999999999999</v>
      </c>
      <c r="Z61">
        <v>4.5600000000000002E-2</v>
      </c>
      <c r="AA61">
        <v>0.1479</v>
      </c>
      <c r="AB61">
        <v>0.19350000000000001</v>
      </c>
      <c r="AC61">
        <v>147.72999999999999</v>
      </c>
      <c r="AD61" s="1">
        <v>3890.85</v>
      </c>
      <c r="AE61">
        <v>449.56</v>
      </c>
      <c r="AF61" s="1">
        <v>133580.38</v>
      </c>
      <c r="AG61" t="s">
        <v>4</v>
      </c>
      <c r="AH61" s="1">
        <v>32818</v>
      </c>
      <c r="AI61" s="1">
        <v>48732.09</v>
      </c>
      <c r="AJ61">
        <v>35.31</v>
      </c>
      <c r="AK61">
        <v>24.61</v>
      </c>
      <c r="AL61">
        <v>26.73</v>
      </c>
      <c r="AM61">
        <v>4.5199999999999996</v>
      </c>
      <c r="AN61" s="1">
        <v>1664.8</v>
      </c>
      <c r="AO61">
        <v>1.2948999999999999</v>
      </c>
      <c r="AP61" s="1">
        <v>1773.07</v>
      </c>
      <c r="AQ61" s="1">
        <v>2328.7800000000002</v>
      </c>
      <c r="AR61" s="1">
        <v>6725.94</v>
      </c>
      <c r="AS61">
        <v>499.73</v>
      </c>
      <c r="AT61">
        <v>363.29</v>
      </c>
      <c r="AU61" s="1">
        <v>11690.8</v>
      </c>
      <c r="AV61" s="1">
        <v>7711.07</v>
      </c>
      <c r="AW61">
        <v>0.54920000000000002</v>
      </c>
      <c r="AX61" s="1">
        <v>3840.67</v>
      </c>
      <c r="AY61">
        <v>0.27350000000000002</v>
      </c>
      <c r="AZ61" s="1">
        <v>1700.34</v>
      </c>
      <c r="BA61">
        <v>0.1211</v>
      </c>
      <c r="BB61">
        <v>788.09</v>
      </c>
      <c r="BC61">
        <v>5.6099999999999997E-2</v>
      </c>
      <c r="BD61" s="1">
        <v>14040.16</v>
      </c>
      <c r="BE61" s="1">
        <v>7192.25</v>
      </c>
      <c r="BF61">
        <v>2.6006999999999998</v>
      </c>
      <c r="BG61">
        <v>0.5141</v>
      </c>
      <c r="BH61">
        <v>0.22620000000000001</v>
      </c>
      <c r="BI61">
        <v>0.20250000000000001</v>
      </c>
      <c r="BJ61">
        <v>3.5400000000000001E-2</v>
      </c>
      <c r="BK61">
        <v>2.1700000000000001E-2</v>
      </c>
    </row>
    <row r="62" spans="1:63" x14ac:dyDescent="0.25">
      <c r="A62" t="s">
        <v>64</v>
      </c>
      <c r="B62">
        <v>50120</v>
      </c>
      <c r="C62">
        <v>45.86</v>
      </c>
      <c r="D62">
        <v>25.41</v>
      </c>
      <c r="E62" s="1">
        <v>1165.04</v>
      </c>
      <c r="F62" s="1">
        <v>1110.93</v>
      </c>
      <c r="G62">
        <v>4.1999999999999997E-3</v>
      </c>
      <c r="H62">
        <v>5.0000000000000001E-4</v>
      </c>
      <c r="I62">
        <v>1.78E-2</v>
      </c>
      <c r="J62">
        <v>8.9999999999999998E-4</v>
      </c>
      <c r="K62">
        <v>2.2200000000000001E-2</v>
      </c>
      <c r="L62">
        <v>0.91149999999999998</v>
      </c>
      <c r="M62">
        <v>4.2900000000000001E-2</v>
      </c>
      <c r="N62">
        <v>0.49840000000000001</v>
      </c>
      <c r="O62">
        <v>2.5999999999999999E-3</v>
      </c>
      <c r="P62">
        <v>0.16339999999999999</v>
      </c>
      <c r="Q62" s="1">
        <v>50432.09</v>
      </c>
      <c r="R62">
        <v>0.24709999999999999</v>
      </c>
      <c r="S62">
        <v>0.20860000000000001</v>
      </c>
      <c r="T62">
        <v>0.5444</v>
      </c>
      <c r="U62">
        <v>10.09</v>
      </c>
      <c r="V62" s="1">
        <v>67419.03</v>
      </c>
      <c r="W62">
        <v>111.21</v>
      </c>
      <c r="X62" s="1">
        <v>152878.75</v>
      </c>
      <c r="Y62">
        <v>0.70850000000000002</v>
      </c>
      <c r="Z62">
        <v>0.16980000000000001</v>
      </c>
      <c r="AA62">
        <v>0.12180000000000001</v>
      </c>
      <c r="AB62">
        <v>0.29149999999999998</v>
      </c>
      <c r="AC62">
        <v>152.88</v>
      </c>
      <c r="AD62" s="1">
        <v>4196.08</v>
      </c>
      <c r="AE62">
        <v>472.35</v>
      </c>
      <c r="AF62" s="1">
        <v>128085.13</v>
      </c>
      <c r="AG62" t="s">
        <v>4</v>
      </c>
      <c r="AH62" s="1">
        <v>31690</v>
      </c>
      <c r="AI62" s="1">
        <v>49874.400000000001</v>
      </c>
      <c r="AJ62">
        <v>40.65</v>
      </c>
      <c r="AK62">
        <v>25.23</v>
      </c>
      <c r="AL62">
        <v>29.38</v>
      </c>
      <c r="AM62">
        <v>4.2699999999999996</v>
      </c>
      <c r="AN62" s="1">
        <v>1385.88</v>
      </c>
      <c r="AO62">
        <v>0.84050000000000002</v>
      </c>
      <c r="AP62" s="1">
        <v>1568.22</v>
      </c>
      <c r="AQ62" s="1">
        <v>2134.4699999999998</v>
      </c>
      <c r="AR62" s="1">
        <v>6048.6</v>
      </c>
      <c r="AS62">
        <v>607.01</v>
      </c>
      <c r="AT62">
        <v>283.38</v>
      </c>
      <c r="AU62" s="1">
        <v>10641.68</v>
      </c>
      <c r="AV62" s="1">
        <v>6906.72</v>
      </c>
      <c r="AW62">
        <v>0.52259999999999995</v>
      </c>
      <c r="AX62" s="1">
        <v>3829.59</v>
      </c>
      <c r="AY62">
        <v>0.28970000000000001</v>
      </c>
      <c r="AZ62" s="1">
        <v>1482.1</v>
      </c>
      <c r="BA62">
        <v>0.11210000000000001</v>
      </c>
      <c r="BB62">
        <v>998.71</v>
      </c>
      <c r="BC62">
        <v>7.5600000000000001E-2</v>
      </c>
      <c r="BD62" s="1">
        <v>13217.13</v>
      </c>
      <c r="BE62" s="1">
        <v>5466.72</v>
      </c>
      <c r="BF62">
        <v>1.6819999999999999</v>
      </c>
      <c r="BG62">
        <v>0.4849</v>
      </c>
      <c r="BH62">
        <v>0.214</v>
      </c>
      <c r="BI62">
        <v>0.24779999999999999</v>
      </c>
      <c r="BJ62">
        <v>3.4799999999999998E-2</v>
      </c>
      <c r="BK62">
        <v>1.84E-2</v>
      </c>
    </row>
    <row r="63" spans="1:63" x14ac:dyDescent="0.25">
      <c r="A63" t="s">
        <v>65</v>
      </c>
      <c r="B63">
        <v>43653</v>
      </c>
      <c r="C63">
        <v>8.2899999999999991</v>
      </c>
      <c r="D63">
        <v>230.4</v>
      </c>
      <c r="E63" s="1">
        <v>1909.01</v>
      </c>
      <c r="F63" s="1">
        <v>1856.96</v>
      </c>
      <c r="G63">
        <v>1.01E-2</v>
      </c>
      <c r="H63">
        <v>8.0000000000000004E-4</v>
      </c>
      <c r="I63">
        <v>0.26500000000000001</v>
      </c>
      <c r="J63">
        <v>1.6000000000000001E-3</v>
      </c>
      <c r="K63">
        <v>7.4899999999999994E-2</v>
      </c>
      <c r="L63">
        <v>0.58020000000000005</v>
      </c>
      <c r="M63">
        <v>6.7400000000000002E-2</v>
      </c>
      <c r="N63">
        <v>0.61509999999999998</v>
      </c>
      <c r="O63">
        <v>2.06E-2</v>
      </c>
      <c r="P63">
        <v>0.1678</v>
      </c>
      <c r="Q63" s="1">
        <v>63015.51</v>
      </c>
      <c r="R63">
        <v>0.26179999999999998</v>
      </c>
      <c r="S63">
        <v>0.221</v>
      </c>
      <c r="T63">
        <v>0.51719999999999999</v>
      </c>
      <c r="U63">
        <v>16.14</v>
      </c>
      <c r="V63" s="1">
        <v>82009.88</v>
      </c>
      <c r="W63">
        <v>115.52</v>
      </c>
      <c r="X63" s="1">
        <v>132338.07999999999</v>
      </c>
      <c r="Y63">
        <v>0.65339999999999998</v>
      </c>
      <c r="Z63">
        <v>0.28699999999999998</v>
      </c>
      <c r="AA63">
        <v>5.9700000000000003E-2</v>
      </c>
      <c r="AB63">
        <v>0.34660000000000002</v>
      </c>
      <c r="AC63">
        <v>132.34</v>
      </c>
      <c r="AD63" s="1">
        <v>6187.19</v>
      </c>
      <c r="AE63">
        <v>663.26</v>
      </c>
      <c r="AF63" s="1">
        <v>127600.03</v>
      </c>
      <c r="AG63" t="s">
        <v>4</v>
      </c>
      <c r="AH63" s="1">
        <v>31528</v>
      </c>
      <c r="AI63" s="1">
        <v>45146.15</v>
      </c>
      <c r="AJ63">
        <v>66.39</v>
      </c>
      <c r="AK63">
        <v>43.61</v>
      </c>
      <c r="AL63">
        <v>49.49</v>
      </c>
      <c r="AM63">
        <v>4.7699999999999996</v>
      </c>
      <c r="AN63">
        <v>575.30999999999995</v>
      </c>
      <c r="AO63">
        <v>1.1113999999999999</v>
      </c>
      <c r="AP63" s="1">
        <v>1744.95</v>
      </c>
      <c r="AQ63" s="1">
        <v>2170.33</v>
      </c>
      <c r="AR63" s="1">
        <v>7447.86</v>
      </c>
      <c r="AS63">
        <v>870.43</v>
      </c>
      <c r="AT63">
        <v>421.81</v>
      </c>
      <c r="AU63" s="1">
        <v>12655.39</v>
      </c>
      <c r="AV63" s="1">
        <v>6524.77</v>
      </c>
      <c r="AW63">
        <v>0.44629999999999997</v>
      </c>
      <c r="AX63" s="1">
        <v>5585.99</v>
      </c>
      <c r="AY63">
        <v>0.3821</v>
      </c>
      <c r="AZ63" s="1">
        <v>1300.68</v>
      </c>
      <c r="BA63">
        <v>8.8999999999999996E-2</v>
      </c>
      <c r="BB63" s="1">
        <v>1208.6600000000001</v>
      </c>
      <c r="BC63">
        <v>8.2699999999999996E-2</v>
      </c>
      <c r="BD63" s="1">
        <v>14620.1</v>
      </c>
      <c r="BE63" s="1">
        <v>4940.1899999999996</v>
      </c>
      <c r="BF63">
        <v>1.593</v>
      </c>
      <c r="BG63">
        <v>0.5423</v>
      </c>
      <c r="BH63">
        <v>0.2114</v>
      </c>
      <c r="BI63">
        <v>0.19869999999999999</v>
      </c>
      <c r="BJ63">
        <v>2.8799999999999999E-2</v>
      </c>
      <c r="BK63">
        <v>1.8800000000000001E-2</v>
      </c>
    </row>
    <row r="64" spans="1:63" x14ac:dyDescent="0.25">
      <c r="A64" t="s">
        <v>66</v>
      </c>
      <c r="B64">
        <v>48678</v>
      </c>
      <c r="C64">
        <v>42.24</v>
      </c>
      <c r="D64">
        <v>34.24</v>
      </c>
      <c r="E64" s="1">
        <v>1446.31</v>
      </c>
      <c r="F64" s="1">
        <v>1411.12</v>
      </c>
      <c r="G64">
        <v>7.9000000000000008E-3</v>
      </c>
      <c r="H64">
        <v>1.5E-3</v>
      </c>
      <c r="I64">
        <v>8.3000000000000001E-3</v>
      </c>
      <c r="J64">
        <v>8.0000000000000004E-4</v>
      </c>
      <c r="K64">
        <v>1.7399999999999999E-2</v>
      </c>
      <c r="L64">
        <v>0.93979999999999997</v>
      </c>
      <c r="M64">
        <v>2.4199999999999999E-2</v>
      </c>
      <c r="N64">
        <v>0.28939999999999999</v>
      </c>
      <c r="O64">
        <v>5.1999999999999998E-3</v>
      </c>
      <c r="P64">
        <v>0.1283</v>
      </c>
      <c r="Q64" s="1">
        <v>57971.23</v>
      </c>
      <c r="R64">
        <v>0.2233</v>
      </c>
      <c r="S64">
        <v>0.1804</v>
      </c>
      <c r="T64">
        <v>0.59640000000000004</v>
      </c>
      <c r="U64">
        <v>10.82</v>
      </c>
      <c r="V64" s="1">
        <v>77707.53</v>
      </c>
      <c r="W64">
        <v>129.63999999999999</v>
      </c>
      <c r="X64" s="1">
        <v>170302.29</v>
      </c>
      <c r="Y64">
        <v>0.80200000000000005</v>
      </c>
      <c r="Z64">
        <v>0.12239999999999999</v>
      </c>
      <c r="AA64">
        <v>7.5600000000000001E-2</v>
      </c>
      <c r="AB64">
        <v>0.19800000000000001</v>
      </c>
      <c r="AC64">
        <v>170.3</v>
      </c>
      <c r="AD64" s="1">
        <v>5263.77</v>
      </c>
      <c r="AE64">
        <v>617.29999999999995</v>
      </c>
      <c r="AF64" s="1">
        <v>153787.9</v>
      </c>
      <c r="AG64" t="s">
        <v>4</v>
      </c>
      <c r="AH64" s="1">
        <v>37329</v>
      </c>
      <c r="AI64" s="1">
        <v>57833.81</v>
      </c>
      <c r="AJ64">
        <v>48.17</v>
      </c>
      <c r="AK64">
        <v>28.73</v>
      </c>
      <c r="AL64">
        <v>32.799999999999997</v>
      </c>
      <c r="AM64">
        <v>4.96</v>
      </c>
      <c r="AN64" s="1">
        <v>1980.12</v>
      </c>
      <c r="AO64">
        <v>0.99680000000000002</v>
      </c>
      <c r="AP64" s="1">
        <v>1410.55</v>
      </c>
      <c r="AQ64" s="1">
        <v>2021.49</v>
      </c>
      <c r="AR64" s="1">
        <v>6260.15</v>
      </c>
      <c r="AS64">
        <v>589.20000000000005</v>
      </c>
      <c r="AT64">
        <v>302.62</v>
      </c>
      <c r="AU64" s="1">
        <v>10584.02</v>
      </c>
      <c r="AV64" s="1">
        <v>5132.97</v>
      </c>
      <c r="AW64">
        <v>0.41749999999999998</v>
      </c>
      <c r="AX64" s="1">
        <v>5267.22</v>
      </c>
      <c r="AY64">
        <v>0.4284</v>
      </c>
      <c r="AZ64" s="1">
        <v>1284.8</v>
      </c>
      <c r="BA64">
        <v>0.1045</v>
      </c>
      <c r="BB64">
        <v>609.83000000000004</v>
      </c>
      <c r="BC64">
        <v>4.9599999999999998E-2</v>
      </c>
      <c r="BD64" s="1">
        <v>12294.82</v>
      </c>
      <c r="BE64" s="1">
        <v>4063.94</v>
      </c>
      <c r="BF64">
        <v>0.95379999999999998</v>
      </c>
      <c r="BG64">
        <v>0.53949999999999998</v>
      </c>
      <c r="BH64">
        <v>0.2162</v>
      </c>
      <c r="BI64">
        <v>0.19489999999999999</v>
      </c>
      <c r="BJ64">
        <v>3.09E-2</v>
      </c>
      <c r="BK64">
        <v>1.8499999999999999E-2</v>
      </c>
    </row>
    <row r="65" spans="1:63" x14ac:dyDescent="0.25">
      <c r="A65" t="s">
        <v>67</v>
      </c>
      <c r="B65">
        <v>46177</v>
      </c>
      <c r="C65">
        <v>46.19</v>
      </c>
      <c r="D65">
        <v>20.79</v>
      </c>
      <c r="E65">
        <v>960.22</v>
      </c>
      <c r="F65">
        <v>910.64</v>
      </c>
      <c r="G65">
        <v>3.8E-3</v>
      </c>
      <c r="H65">
        <v>6.9999999999999999E-4</v>
      </c>
      <c r="I65">
        <v>1.09E-2</v>
      </c>
      <c r="J65">
        <v>6.9999999999999999E-4</v>
      </c>
      <c r="K65">
        <v>3.2899999999999999E-2</v>
      </c>
      <c r="L65">
        <v>0.92059999999999997</v>
      </c>
      <c r="M65">
        <v>3.0200000000000001E-2</v>
      </c>
      <c r="N65">
        <v>0.44040000000000001</v>
      </c>
      <c r="O65">
        <v>4.4999999999999997E-3</v>
      </c>
      <c r="P65">
        <v>0.1517</v>
      </c>
      <c r="Q65" s="1">
        <v>54028.9</v>
      </c>
      <c r="R65">
        <v>0.24970000000000001</v>
      </c>
      <c r="S65">
        <v>0.2223</v>
      </c>
      <c r="T65">
        <v>0.52800000000000002</v>
      </c>
      <c r="U65">
        <v>8.6999999999999993</v>
      </c>
      <c r="V65" s="1">
        <v>68224.75</v>
      </c>
      <c r="W65">
        <v>106.28</v>
      </c>
      <c r="X65" s="1">
        <v>164036.20000000001</v>
      </c>
      <c r="Y65">
        <v>0.78769999999999996</v>
      </c>
      <c r="Z65">
        <v>0.1406</v>
      </c>
      <c r="AA65">
        <v>7.17E-2</v>
      </c>
      <c r="AB65">
        <v>0.21229999999999999</v>
      </c>
      <c r="AC65">
        <v>164.04</v>
      </c>
      <c r="AD65" s="1">
        <v>4605.54</v>
      </c>
      <c r="AE65">
        <v>545.13</v>
      </c>
      <c r="AF65" s="1">
        <v>147964.04999999999</v>
      </c>
      <c r="AG65" t="s">
        <v>4</v>
      </c>
      <c r="AH65" s="1">
        <v>33807</v>
      </c>
      <c r="AI65" s="1">
        <v>53180.32</v>
      </c>
      <c r="AJ65">
        <v>43.38</v>
      </c>
      <c r="AK65">
        <v>25.91</v>
      </c>
      <c r="AL65">
        <v>30.75</v>
      </c>
      <c r="AM65">
        <v>4.25</v>
      </c>
      <c r="AN65" s="1">
        <v>1481.61</v>
      </c>
      <c r="AO65">
        <v>1.0297000000000001</v>
      </c>
      <c r="AP65" s="1">
        <v>1659.29</v>
      </c>
      <c r="AQ65" s="1">
        <v>2240.62</v>
      </c>
      <c r="AR65" s="1">
        <v>6448.91</v>
      </c>
      <c r="AS65">
        <v>581.88</v>
      </c>
      <c r="AT65">
        <v>263.58999999999997</v>
      </c>
      <c r="AU65" s="1">
        <v>11194.29</v>
      </c>
      <c r="AV65" s="1">
        <v>6382.32</v>
      </c>
      <c r="AW65">
        <v>0.47499999999999998</v>
      </c>
      <c r="AX65" s="1">
        <v>4577</v>
      </c>
      <c r="AY65">
        <v>0.34060000000000001</v>
      </c>
      <c r="AZ65" s="1">
        <v>1630.68</v>
      </c>
      <c r="BA65">
        <v>0.12139999999999999</v>
      </c>
      <c r="BB65">
        <v>847.44</v>
      </c>
      <c r="BC65">
        <v>6.3100000000000003E-2</v>
      </c>
      <c r="BD65" s="1">
        <v>13437.43</v>
      </c>
      <c r="BE65" s="1">
        <v>4870.92</v>
      </c>
      <c r="BF65">
        <v>1.3789</v>
      </c>
      <c r="BG65">
        <v>0.49780000000000002</v>
      </c>
      <c r="BH65">
        <v>0.2109</v>
      </c>
      <c r="BI65">
        <v>0.23880000000000001</v>
      </c>
      <c r="BJ65">
        <v>3.09E-2</v>
      </c>
      <c r="BK65">
        <v>2.1600000000000001E-2</v>
      </c>
    </row>
    <row r="66" spans="1:63" x14ac:dyDescent="0.25">
      <c r="A66" t="s">
        <v>68</v>
      </c>
      <c r="B66">
        <v>43661</v>
      </c>
      <c r="C66">
        <v>32.049999999999997</v>
      </c>
      <c r="D66">
        <v>179.66</v>
      </c>
      <c r="E66" s="1">
        <v>5757.56</v>
      </c>
      <c r="F66" s="1">
        <v>5584.72</v>
      </c>
      <c r="G66">
        <v>0.02</v>
      </c>
      <c r="H66">
        <v>6.9999999999999999E-4</v>
      </c>
      <c r="I66">
        <v>3.7499999999999999E-2</v>
      </c>
      <c r="J66">
        <v>1.1000000000000001E-3</v>
      </c>
      <c r="K66">
        <v>3.7900000000000003E-2</v>
      </c>
      <c r="L66">
        <v>0.85899999999999999</v>
      </c>
      <c r="M66">
        <v>4.3900000000000002E-2</v>
      </c>
      <c r="N66">
        <v>0.25230000000000002</v>
      </c>
      <c r="O66">
        <v>1.2800000000000001E-2</v>
      </c>
      <c r="P66">
        <v>0.13639999999999999</v>
      </c>
      <c r="Q66" s="1">
        <v>68245.38</v>
      </c>
      <c r="R66">
        <v>0.19869999999999999</v>
      </c>
      <c r="S66">
        <v>0.18590000000000001</v>
      </c>
      <c r="T66">
        <v>0.61539999999999995</v>
      </c>
      <c r="U66">
        <v>31.04</v>
      </c>
      <c r="V66" s="1">
        <v>95702.26</v>
      </c>
      <c r="W66">
        <v>182.01</v>
      </c>
      <c r="X66" s="1">
        <v>187117.71</v>
      </c>
      <c r="Y66">
        <v>0.75860000000000005</v>
      </c>
      <c r="Z66">
        <v>0.20019999999999999</v>
      </c>
      <c r="AA66">
        <v>4.1200000000000001E-2</v>
      </c>
      <c r="AB66">
        <v>0.2414</v>
      </c>
      <c r="AC66">
        <v>187.12</v>
      </c>
      <c r="AD66" s="1">
        <v>7333.92</v>
      </c>
      <c r="AE66">
        <v>816.08</v>
      </c>
      <c r="AF66" s="1">
        <v>175142.74</v>
      </c>
      <c r="AG66" t="s">
        <v>4</v>
      </c>
      <c r="AH66" s="1">
        <v>41091</v>
      </c>
      <c r="AI66" s="1">
        <v>67795.289999999994</v>
      </c>
      <c r="AJ66">
        <v>64.8</v>
      </c>
      <c r="AK66">
        <v>37.03</v>
      </c>
      <c r="AL66">
        <v>41.24</v>
      </c>
      <c r="AM66">
        <v>4.34</v>
      </c>
      <c r="AN66" s="1">
        <v>2471.16</v>
      </c>
      <c r="AO66">
        <v>0.80359999999999998</v>
      </c>
      <c r="AP66" s="1">
        <v>1371.84</v>
      </c>
      <c r="AQ66" s="1">
        <v>1980.61</v>
      </c>
      <c r="AR66" s="1">
        <v>6771.79</v>
      </c>
      <c r="AS66">
        <v>761.62</v>
      </c>
      <c r="AT66">
        <v>366.25</v>
      </c>
      <c r="AU66" s="1">
        <v>11252.1</v>
      </c>
      <c r="AV66" s="1">
        <v>4099.59</v>
      </c>
      <c r="AW66">
        <v>0.3357</v>
      </c>
      <c r="AX66" s="1">
        <v>6504.37</v>
      </c>
      <c r="AY66">
        <v>0.53269999999999995</v>
      </c>
      <c r="AZ66" s="1">
        <v>1026.58</v>
      </c>
      <c r="BA66">
        <v>8.4099999999999994E-2</v>
      </c>
      <c r="BB66">
        <v>580.42999999999995</v>
      </c>
      <c r="BC66">
        <v>4.7500000000000001E-2</v>
      </c>
      <c r="BD66" s="1">
        <v>12210.98</v>
      </c>
      <c r="BE66" s="1">
        <v>2780.92</v>
      </c>
      <c r="BF66">
        <v>0.47399999999999998</v>
      </c>
      <c r="BG66">
        <v>0.58799999999999997</v>
      </c>
      <c r="BH66">
        <v>0.22550000000000001</v>
      </c>
      <c r="BI66">
        <v>0.1444</v>
      </c>
      <c r="BJ66">
        <v>2.76E-2</v>
      </c>
      <c r="BK66">
        <v>1.46E-2</v>
      </c>
    </row>
    <row r="67" spans="1:63" x14ac:dyDescent="0.25">
      <c r="A67" t="s">
        <v>69</v>
      </c>
      <c r="B67">
        <v>43679</v>
      </c>
      <c r="C67">
        <v>73.48</v>
      </c>
      <c r="D67">
        <v>30.3</v>
      </c>
      <c r="E67" s="1">
        <v>2226.64</v>
      </c>
      <c r="F67" s="1">
        <v>2135.9</v>
      </c>
      <c r="G67">
        <v>7.1000000000000004E-3</v>
      </c>
      <c r="H67">
        <v>3.7000000000000002E-3</v>
      </c>
      <c r="I67">
        <v>1.52E-2</v>
      </c>
      <c r="J67">
        <v>1.1000000000000001E-3</v>
      </c>
      <c r="K67">
        <v>6.1699999999999998E-2</v>
      </c>
      <c r="L67">
        <v>0.86750000000000005</v>
      </c>
      <c r="M67">
        <v>4.3700000000000003E-2</v>
      </c>
      <c r="N67">
        <v>0.41110000000000002</v>
      </c>
      <c r="O67">
        <v>1.4500000000000001E-2</v>
      </c>
      <c r="P67">
        <v>0.1489</v>
      </c>
      <c r="Q67" s="1">
        <v>58725.45</v>
      </c>
      <c r="R67">
        <v>0.2263</v>
      </c>
      <c r="S67">
        <v>0.17369999999999999</v>
      </c>
      <c r="T67">
        <v>0.6</v>
      </c>
      <c r="U67">
        <v>16.04</v>
      </c>
      <c r="V67" s="1">
        <v>77895.56</v>
      </c>
      <c r="W67">
        <v>134.81</v>
      </c>
      <c r="X67" s="1">
        <v>160218.51</v>
      </c>
      <c r="Y67">
        <v>0.75509999999999999</v>
      </c>
      <c r="Z67">
        <v>0.18099999999999999</v>
      </c>
      <c r="AA67">
        <v>6.3899999999999998E-2</v>
      </c>
      <c r="AB67">
        <v>0.24490000000000001</v>
      </c>
      <c r="AC67">
        <v>160.22</v>
      </c>
      <c r="AD67" s="1">
        <v>4822.25</v>
      </c>
      <c r="AE67">
        <v>545.08000000000004</v>
      </c>
      <c r="AF67" s="1">
        <v>150870.29999999999</v>
      </c>
      <c r="AG67" t="s">
        <v>4</v>
      </c>
      <c r="AH67" s="1">
        <v>32503</v>
      </c>
      <c r="AI67" s="1">
        <v>52001.120000000003</v>
      </c>
      <c r="AJ67">
        <v>47.56</v>
      </c>
      <c r="AK67">
        <v>27.44</v>
      </c>
      <c r="AL67">
        <v>34.99</v>
      </c>
      <c r="AM67">
        <v>3.98</v>
      </c>
      <c r="AN67" s="1">
        <v>1135.29</v>
      </c>
      <c r="AO67">
        <v>1.0541</v>
      </c>
      <c r="AP67" s="1">
        <v>1376.37</v>
      </c>
      <c r="AQ67" s="1">
        <v>1911.02</v>
      </c>
      <c r="AR67" s="1">
        <v>6503.18</v>
      </c>
      <c r="AS67">
        <v>710.27</v>
      </c>
      <c r="AT67">
        <v>278.33999999999997</v>
      </c>
      <c r="AU67" s="1">
        <v>10779.18</v>
      </c>
      <c r="AV67" s="1">
        <v>5531.99</v>
      </c>
      <c r="AW67">
        <v>0.44679999999999997</v>
      </c>
      <c r="AX67" s="1">
        <v>4722.21</v>
      </c>
      <c r="AY67">
        <v>0.38140000000000002</v>
      </c>
      <c r="AZ67" s="1">
        <v>1273</v>
      </c>
      <c r="BA67">
        <v>0.1028</v>
      </c>
      <c r="BB67">
        <v>852.89</v>
      </c>
      <c r="BC67">
        <v>6.8900000000000003E-2</v>
      </c>
      <c r="BD67" s="1">
        <v>12380.1</v>
      </c>
      <c r="BE67" s="1">
        <v>4146.71</v>
      </c>
      <c r="BF67">
        <v>1.2138</v>
      </c>
      <c r="BG67">
        <v>0.53839999999999999</v>
      </c>
      <c r="BH67">
        <v>0.21829999999999999</v>
      </c>
      <c r="BI67">
        <v>0.20069999999999999</v>
      </c>
      <c r="BJ67">
        <v>2.6800000000000001E-2</v>
      </c>
      <c r="BK67">
        <v>1.5800000000000002E-2</v>
      </c>
    </row>
    <row r="68" spans="1:63" x14ac:dyDescent="0.25">
      <c r="A68" t="s">
        <v>70</v>
      </c>
      <c r="B68">
        <v>46508</v>
      </c>
      <c r="C68">
        <v>103.14</v>
      </c>
      <c r="D68">
        <v>7.59</v>
      </c>
      <c r="E68">
        <v>782.91</v>
      </c>
      <c r="F68">
        <v>746.91</v>
      </c>
      <c r="G68">
        <v>2.5000000000000001E-3</v>
      </c>
      <c r="H68">
        <v>4.0000000000000002E-4</v>
      </c>
      <c r="I68">
        <v>4.5999999999999999E-3</v>
      </c>
      <c r="J68">
        <v>1.6999999999999999E-3</v>
      </c>
      <c r="K68">
        <v>3.7199999999999997E-2</v>
      </c>
      <c r="L68">
        <v>0.93149999999999999</v>
      </c>
      <c r="M68">
        <v>2.2200000000000001E-2</v>
      </c>
      <c r="N68">
        <v>0.37640000000000001</v>
      </c>
      <c r="O68">
        <v>5.4000000000000003E-3</v>
      </c>
      <c r="P68">
        <v>0.1452</v>
      </c>
      <c r="Q68" s="1">
        <v>54220.19</v>
      </c>
      <c r="R68">
        <v>0.2291</v>
      </c>
      <c r="S68">
        <v>0.18140000000000001</v>
      </c>
      <c r="T68">
        <v>0.58950000000000002</v>
      </c>
      <c r="U68">
        <v>8.6199999999999992</v>
      </c>
      <c r="V68" s="1">
        <v>63470.97</v>
      </c>
      <c r="W68">
        <v>87.15</v>
      </c>
      <c r="X68" s="1">
        <v>166563.22</v>
      </c>
      <c r="Y68">
        <v>0.8569</v>
      </c>
      <c r="Z68">
        <v>6.3399999999999998E-2</v>
      </c>
      <c r="AA68">
        <v>7.9799999999999996E-2</v>
      </c>
      <c r="AB68">
        <v>0.1431</v>
      </c>
      <c r="AC68">
        <v>166.56</v>
      </c>
      <c r="AD68" s="1">
        <v>4314.8900000000003</v>
      </c>
      <c r="AE68">
        <v>504.94</v>
      </c>
      <c r="AF68" s="1">
        <v>160478.87</v>
      </c>
      <c r="AG68" t="s">
        <v>4</v>
      </c>
      <c r="AH68" s="1">
        <v>33723</v>
      </c>
      <c r="AI68" s="1">
        <v>49323.45</v>
      </c>
      <c r="AJ68">
        <v>38.369999999999997</v>
      </c>
      <c r="AK68">
        <v>24.5</v>
      </c>
      <c r="AL68">
        <v>27.22</v>
      </c>
      <c r="AM68">
        <v>4.25</v>
      </c>
      <c r="AN68" s="1">
        <v>1382.92</v>
      </c>
      <c r="AO68">
        <v>1.6653</v>
      </c>
      <c r="AP68" s="1">
        <v>1761.07</v>
      </c>
      <c r="AQ68" s="1">
        <v>2410.81</v>
      </c>
      <c r="AR68" s="1">
        <v>7005.86</v>
      </c>
      <c r="AS68">
        <v>611.64</v>
      </c>
      <c r="AT68">
        <v>322.44</v>
      </c>
      <c r="AU68" s="1">
        <v>12111.82</v>
      </c>
      <c r="AV68" s="1">
        <v>7171.48</v>
      </c>
      <c r="AW68">
        <v>0.4803</v>
      </c>
      <c r="AX68" s="1">
        <v>5256.33</v>
      </c>
      <c r="AY68">
        <v>0.35210000000000002</v>
      </c>
      <c r="AZ68" s="1">
        <v>1731.22</v>
      </c>
      <c r="BA68">
        <v>0.11600000000000001</v>
      </c>
      <c r="BB68">
        <v>771.13</v>
      </c>
      <c r="BC68">
        <v>5.16E-2</v>
      </c>
      <c r="BD68" s="1">
        <v>14930.17</v>
      </c>
      <c r="BE68" s="1">
        <v>5827.54</v>
      </c>
      <c r="BF68">
        <v>2.1469999999999998</v>
      </c>
      <c r="BG68">
        <v>0.51029999999999998</v>
      </c>
      <c r="BH68">
        <v>0.2165</v>
      </c>
      <c r="BI68">
        <v>0.21179999999999999</v>
      </c>
      <c r="BJ68">
        <v>3.5900000000000001E-2</v>
      </c>
      <c r="BK68">
        <v>2.5499999999999998E-2</v>
      </c>
    </row>
    <row r="69" spans="1:63" x14ac:dyDescent="0.25">
      <c r="A69" t="s">
        <v>71</v>
      </c>
      <c r="B69">
        <v>45856</v>
      </c>
      <c r="C69">
        <v>90.29</v>
      </c>
      <c r="D69">
        <v>23.04</v>
      </c>
      <c r="E69" s="1">
        <v>2080.38</v>
      </c>
      <c r="F69" s="1">
        <v>1998.63</v>
      </c>
      <c r="G69">
        <v>5.7000000000000002E-3</v>
      </c>
      <c r="H69">
        <v>3.7000000000000002E-3</v>
      </c>
      <c r="I69">
        <v>1.7299999999999999E-2</v>
      </c>
      <c r="J69">
        <v>1.2999999999999999E-3</v>
      </c>
      <c r="K69">
        <v>5.5599999999999997E-2</v>
      </c>
      <c r="L69">
        <v>0.87080000000000002</v>
      </c>
      <c r="M69">
        <v>4.58E-2</v>
      </c>
      <c r="N69">
        <v>0.47039999999999998</v>
      </c>
      <c r="O69">
        <v>7.1000000000000004E-3</v>
      </c>
      <c r="P69">
        <v>0.1595</v>
      </c>
      <c r="Q69" s="1">
        <v>56619.06</v>
      </c>
      <c r="R69">
        <v>0.245</v>
      </c>
      <c r="S69">
        <v>0.17799999999999999</v>
      </c>
      <c r="T69">
        <v>0.57699999999999996</v>
      </c>
      <c r="U69">
        <v>15.45</v>
      </c>
      <c r="V69" s="1">
        <v>76939.509999999995</v>
      </c>
      <c r="W69">
        <v>130.77000000000001</v>
      </c>
      <c r="X69" s="1">
        <v>164092.88</v>
      </c>
      <c r="Y69">
        <v>0.73670000000000002</v>
      </c>
      <c r="Z69">
        <v>0.1966</v>
      </c>
      <c r="AA69">
        <v>6.6600000000000006E-2</v>
      </c>
      <c r="AB69">
        <v>0.26329999999999998</v>
      </c>
      <c r="AC69">
        <v>164.09</v>
      </c>
      <c r="AD69" s="1">
        <v>4637.24</v>
      </c>
      <c r="AE69">
        <v>525.13</v>
      </c>
      <c r="AF69" s="1">
        <v>150513.76999999999</v>
      </c>
      <c r="AG69" t="s">
        <v>4</v>
      </c>
      <c r="AH69" s="1">
        <v>31690</v>
      </c>
      <c r="AI69" s="1">
        <v>52065.53</v>
      </c>
      <c r="AJ69">
        <v>43.53</v>
      </c>
      <c r="AK69">
        <v>26.08</v>
      </c>
      <c r="AL69">
        <v>32.08</v>
      </c>
      <c r="AM69">
        <v>3.91</v>
      </c>
      <c r="AN69" s="1">
        <v>1057.51</v>
      </c>
      <c r="AO69">
        <v>1.0766</v>
      </c>
      <c r="AP69" s="1">
        <v>1342.26</v>
      </c>
      <c r="AQ69" s="1">
        <v>2029.55</v>
      </c>
      <c r="AR69" s="1">
        <v>6675.49</v>
      </c>
      <c r="AS69">
        <v>670.09</v>
      </c>
      <c r="AT69">
        <v>308.64</v>
      </c>
      <c r="AU69" s="1">
        <v>11026.03</v>
      </c>
      <c r="AV69" s="1">
        <v>5891.85</v>
      </c>
      <c r="AW69">
        <v>0.45839999999999997</v>
      </c>
      <c r="AX69" s="1">
        <v>4634.74</v>
      </c>
      <c r="AY69">
        <v>0.36059999999999998</v>
      </c>
      <c r="AZ69" s="1">
        <v>1351.76</v>
      </c>
      <c r="BA69">
        <v>0.1052</v>
      </c>
      <c r="BB69">
        <v>975.46</v>
      </c>
      <c r="BC69">
        <v>7.5899999999999995E-2</v>
      </c>
      <c r="BD69" s="1">
        <v>12853.82</v>
      </c>
      <c r="BE69" s="1">
        <v>4549.4799999999996</v>
      </c>
      <c r="BF69">
        <v>1.3657999999999999</v>
      </c>
      <c r="BG69">
        <v>0.53100000000000003</v>
      </c>
      <c r="BH69">
        <v>0.221</v>
      </c>
      <c r="BI69">
        <v>0.20530000000000001</v>
      </c>
      <c r="BJ69">
        <v>2.8899999999999999E-2</v>
      </c>
      <c r="BK69">
        <v>1.38E-2</v>
      </c>
    </row>
    <row r="70" spans="1:63" x14ac:dyDescent="0.25">
      <c r="A70" t="s">
        <v>72</v>
      </c>
      <c r="B70">
        <v>47787</v>
      </c>
      <c r="C70">
        <v>160.43</v>
      </c>
      <c r="D70">
        <v>11.01</v>
      </c>
      <c r="E70" s="1">
        <v>1766.64</v>
      </c>
      <c r="F70" s="1">
        <v>1655.82</v>
      </c>
      <c r="G70">
        <v>1.6999999999999999E-3</v>
      </c>
      <c r="H70">
        <v>2.0000000000000001E-4</v>
      </c>
      <c r="I70">
        <v>5.8999999999999999E-3</v>
      </c>
      <c r="J70">
        <v>1E-3</v>
      </c>
      <c r="K70">
        <v>1.3100000000000001E-2</v>
      </c>
      <c r="L70">
        <v>0.95599999999999996</v>
      </c>
      <c r="M70">
        <v>2.1999999999999999E-2</v>
      </c>
      <c r="N70">
        <v>0.48220000000000002</v>
      </c>
      <c r="O70">
        <v>1.6000000000000001E-3</v>
      </c>
      <c r="P70">
        <v>0.1537</v>
      </c>
      <c r="Q70" s="1">
        <v>54917.32</v>
      </c>
      <c r="R70">
        <v>0.1991</v>
      </c>
      <c r="S70">
        <v>0.2016</v>
      </c>
      <c r="T70">
        <v>0.59930000000000005</v>
      </c>
      <c r="U70">
        <v>13.72</v>
      </c>
      <c r="V70" s="1">
        <v>73553.06</v>
      </c>
      <c r="W70">
        <v>123.72</v>
      </c>
      <c r="X70" s="1">
        <v>181376.41</v>
      </c>
      <c r="Y70">
        <v>0.62929999999999997</v>
      </c>
      <c r="Z70">
        <v>0.14549999999999999</v>
      </c>
      <c r="AA70">
        <v>0.22520000000000001</v>
      </c>
      <c r="AB70">
        <v>0.37069999999999997</v>
      </c>
      <c r="AC70">
        <v>181.38</v>
      </c>
      <c r="AD70" s="1">
        <v>4823.68</v>
      </c>
      <c r="AE70">
        <v>417.29</v>
      </c>
      <c r="AF70" s="1">
        <v>152987.23000000001</v>
      </c>
      <c r="AG70" t="s">
        <v>4</v>
      </c>
      <c r="AH70" s="1">
        <v>32255</v>
      </c>
      <c r="AI70" s="1">
        <v>49320.28</v>
      </c>
      <c r="AJ70">
        <v>33.61</v>
      </c>
      <c r="AK70">
        <v>23.9</v>
      </c>
      <c r="AL70">
        <v>25.73</v>
      </c>
      <c r="AM70">
        <v>4.45</v>
      </c>
      <c r="AN70" s="1">
        <v>1204.42</v>
      </c>
      <c r="AO70">
        <v>0.91159999999999997</v>
      </c>
      <c r="AP70" s="1">
        <v>1473.75</v>
      </c>
      <c r="AQ70" s="1">
        <v>2438.73</v>
      </c>
      <c r="AR70" s="1">
        <v>6512.22</v>
      </c>
      <c r="AS70">
        <v>557.29</v>
      </c>
      <c r="AT70">
        <v>280.36</v>
      </c>
      <c r="AU70" s="1">
        <v>11262.35</v>
      </c>
      <c r="AV70" s="1">
        <v>7056.42</v>
      </c>
      <c r="AW70">
        <v>0.51549999999999996</v>
      </c>
      <c r="AX70" s="1">
        <v>4425.62</v>
      </c>
      <c r="AY70">
        <v>0.32329999999999998</v>
      </c>
      <c r="AZ70" s="1">
        <v>1249.8399999999999</v>
      </c>
      <c r="BA70">
        <v>9.1300000000000006E-2</v>
      </c>
      <c r="BB70">
        <v>955.96</v>
      </c>
      <c r="BC70">
        <v>6.9800000000000001E-2</v>
      </c>
      <c r="BD70" s="1">
        <v>13687.83</v>
      </c>
      <c r="BE70" s="1">
        <v>5707.36</v>
      </c>
      <c r="BF70">
        <v>1.9451000000000001</v>
      </c>
      <c r="BG70">
        <v>0.51149999999999995</v>
      </c>
      <c r="BH70">
        <v>0.2301</v>
      </c>
      <c r="BI70">
        <v>0.2006</v>
      </c>
      <c r="BJ70">
        <v>4.0099999999999997E-2</v>
      </c>
      <c r="BK70">
        <v>1.78E-2</v>
      </c>
    </row>
    <row r="71" spans="1:63" x14ac:dyDescent="0.25">
      <c r="A71" t="s">
        <v>73</v>
      </c>
      <c r="B71">
        <v>48470</v>
      </c>
      <c r="C71">
        <v>79.86</v>
      </c>
      <c r="D71">
        <v>22.17</v>
      </c>
      <c r="E71" s="1">
        <v>1770.37</v>
      </c>
      <c r="F71" s="1">
        <v>1773.02</v>
      </c>
      <c r="G71">
        <v>6.0000000000000001E-3</v>
      </c>
      <c r="H71">
        <v>2.9999999999999997E-4</v>
      </c>
      <c r="I71">
        <v>8.6999999999999994E-3</v>
      </c>
      <c r="J71">
        <v>8.9999999999999998E-4</v>
      </c>
      <c r="K71">
        <v>3.0300000000000001E-2</v>
      </c>
      <c r="L71">
        <v>0.92659999999999998</v>
      </c>
      <c r="M71">
        <v>2.7199999999999998E-2</v>
      </c>
      <c r="N71">
        <v>0.23200000000000001</v>
      </c>
      <c r="O71">
        <v>7.0000000000000001E-3</v>
      </c>
      <c r="P71">
        <v>0.1162</v>
      </c>
      <c r="Q71" s="1">
        <v>60885.41</v>
      </c>
      <c r="R71">
        <v>0.20399999999999999</v>
      </c>
      <c r="S71">
        <v>0.19109999999999999</v>
      </c>
      <c r="T71">
        <v>0.60489999999999999</v>
      </c>
      <c r="U71">
        <v>12.69</v>
      </c>
      <c r="V71" s="1">
        <v>79559.009999999995</v>
      </c>
      <c r="W71">
        <v>134.72999999999999</v>
      </c>
      <c r="X71" s="1">
        <v>211664.56</v>
      </c>
      <c r="Y71">
        <v>0.8165</v>
      </c>
      <c r="Z71">
        <v>0.11210000000000001</v>
      </c>
      <c r="AA71">
        <v>7.1400000000000005E-2</v>
      </c>
      <c r="AB71">
        <v>0.1835</v>
      </c>
      <c r="AC71">
        <v>211.66</v>
      </c>
      <c r="AD71" s="1">
        <v>6106.89</v>
      </c>
      <c r="AE71">
        <v>678.18</v>
      </c>
      <c r="AF71" s="1">
        <v>197436.42</v>
      </c>
      <c r="AG71" t="s">
        <v>4</v>
      </c>
      <c r="AH71" s="1">
        <v>40463</v>
      </c>
      <c r="AI71" s="1">
        <v>73355.399999999994</v>
      </c>
      <c r="AJ71">
        <v>44.68</v>
      </c>
      <c r="AK71">
        <v>26.82</v>
      </c>
      <c r="AL71">
        <v>29.26</v>
      </c>
      <c r="AM71">
        <v>4.2699999999999996</v>
      </c>
      <c r="AN71" s="1">
        <v>1942.72</v>
      </c>
      <c r="AO71">
        <v>0.96530000000000005</v>
      </c>
      <c r="AP71" s="1">
        <v>1388.53</v>
      </c>
      <c r="AQ71" s="1">
        <v>2054.63</v>
      </c>
      <c r="AR71" s="1">
        <v>6471.4</v>
      </c>
      <c r="AS71">
        <v>636.83000000000004</v>
      </c>
      <c r="AT71">
        <v>328.43</v>
      </c>
      <c r="AU71" s="1">
        <v>10879.82</v>
      </c>
      <c r="AV71" s="1">
        <v>4250.46</v>
      </c>
      <c r="AW71">
        <v>0.3417</v>
      </c>
      <c r="AX71" s="1">
        <v>6156.48</v>
      </c>
      <c r="AY71">
        <v>0.49490000000000001</v>
      </c>
      <c r="AZ71" s="1">
        <v>1499.5</v>
      </c>
      <c r="BA71">
        <v>0.1205</v>
      </c>
      <c r="BB71">
        <v>534.39</v>
      </c>
      <c r="BC71">
        <v>4.2999999999999997E-2</v>
      </c>
      <c r="BD71" s="1">
        <v>12440.84</v>
      </c>
      <c r="BE71" s="1">
        <v>3345.35</v>
      </c>
      <c r="BF71">
        <v>0.58720000000000006</v>
      </c>
      <c r="BG71">
        <v>0.54720000000000002</v>
      </c>
      <c r="BH71">
        <v>0.21859999999999999</v>
      </c>
      <c r="BI71">
        <v>0.18060000000000001</v>
      </c>
      <c r="BJ71">
        <v>3.4099999999999998E-2</v>
      </c>
      <c r="BK71">
        <v>1.95E-2</v>
      </c>
    </row>
    <row r="72" spans="1:63" x14ac:dyDescent="0.25">
      <c r="A72" t="s">
        <v>74</v>
      </c>
      <c r="B72">
        <v>46755</v>
      </c>
      <c r="C72">
        <v>85.62</v>
      </c>
      <c r="D72">
        <v>21.05</v>
      </c>
      <c r="E72" s="1">
        <v>1802.68</v>
      </c>
      <c r="F72" s="1">
        <v>1789.64</v>
      </c>
      <c r="G72">
        <v>8.8000000000000005E-3</v>
      </c>
      <c r="H72">
        <v>5.0000000000000001E-4</v>
      </c>
      <c r="I72">
        <v>8.6999999999999994E-3</v>
      </c>
      <c r="J72">
        <v>1E-3</v>
      </c>
      <c r="K72">
        <v>3.0499999999999999E-2</v>
      </c>
      <c r="L72">
        <v>0.92279999999999995</v>
      </c>
      <c r="M72">
        <v>2.7699999999999999E-2</v>
      </c>
      <c r="N72">
        <v>0.1822</v>
      </c>
      <c r="O72">
        <v>8.6999999999999994E-3</v>
      </c>
      <c r="P72">
        <v>0.1079</v>
      </c>
      <c r="Q72" s="1">
        <v>61340.44</v>
      </c>
      <c r="R72">
        <v>0.20780000000000001</v>
      </c>
      <c r="S72">
        <v>0.1956</v>
      </c>
      <c r="T72">
        <v>0.59670000000000001</v>
      </c>
      <c r="U72">
        <v>13.21</v>
      </c>
      <c r="V72" s="1">
        <v>79318.19</v>
      </c>
      <c r="W72">
        <v>132.75</v>
      </c>
      <c r="X72" s="1">
        <v>230481.87</v>
      </c>
      <c r="Y72">
        <v>0.82430000000000003</v>
      </c>
      <c r="Z72">
        <v>0.1038</v>
      </c>
      <c r="AA72">
        <v>7.1900000000000006E-2</v>
      </c>
      <c r="AB72">
        <v>0.1757</v>
      </c>
      <c r="AC72">
        <v>230.48</v>
      </c>
      <c r="AD72" s="1">
        <v>6686.31</v>
      </c>
      <c r="AE72">
        <v>739.78</v>
      </c>
      <c r="AF72" s="1">
        <v>213770.35</v>
      </c>
      <c r="AG72" t="s">
        <v>4</v>
      </c>
      <c r="AH72" s="1">
        <v>42592</v>
      </c>
      <c r="AI72" s="1">
        <v>80813.97</v>
      </c>
      <c r="AJ72">
        <v>44.9</v>
      </c>
      <c r="AK72">
        <v>26.78</v>
      </c>
      <c r="AL72">
        <v>29.49</v>
      </c>
      <c r="AM72">
        <v>4.38</v>
      </c>
      <c r="AN72" s="1">
        <v>1823.02</v>
      </c>
      <c r="AO72">
        <v>0.90310000000000001</v>
      </c>
      <c r="AP72" s="1">
        <v>1453.8</v>
      </c>
      <c r="AQ72" s="1">
        <v>2072.9299999999998</v>
      </c>
      <c r="AR72" s="1">
        <v>6350.17</v>
      </c>
      <c r="AS72">
        <v>606.19000000000005</v>
      </c>
      <c r="AT72">
        <v>346.07</v>
      </c>
      <c r="AU72" s="1">
        <v>10829.15</v>
      </c>
      <c r="AV72" s="1">
        <v>3698.14</v>
      </c>
      <c r="AW72">
        <v>0.30480000000000002</v>
      </c>
      <c r="AX72" s="1">
        <v>6577.68</v>
      </c>
      <c r="AY72">
        <v>0.54220000000000002</v>
      </c>
      <c r="AZ72" s="1">
        <v>1406.58</v>
      </c>
      <c r="BA72">
        <v>0.1159</v>
      </c>
      <c r="BB72">
        <v>449.7</v>
      </c>
      <c r="BC72">
        <v>3.7100000000000001E-2</v>
      </c>
      <c r="BD72" s="1">
        <v>12132.1</v>
      </c>
      <c r="BE72" s="1">
        <v>2694.13</v>
      </c>
      <c r="BF72">
        <v>0.42399999999999999</v>
      </c>
      <c r="BG72">
        <v>0.54949999999999999</v>
      </c>
      <c r="BH72">
        <v>0.22090000000000001</v>
      </c>
      <c r="BI72">
        <v>0.17649999999999999</v>
      </c>
      <c r="BJ72">
        <v>3.39E-2</v>
      </c>
      <c r="BK72">
        <v>1.9099999999999999E-2</v>
      </c>
    </row>
    <row r="73" spans="1:63" x14ac:dyDescent="0.25">
      <c r="A73" t="s">
        <v>75</v>
      </c>
      <c r="B73">
        <v>43687</v>
      </c>
      <c r="C73">
        <v>18.100000000000001</v>
      </c>
      <c r="D73">
        <v>100.86</v>
      </c>
      <c r="E73" s="1">
        <v>1825.15</v>
      </c>
      <c r="F73" s="1">
        <v>1707.33</v>
      </c>
      <c r="G73">
        <v>6.1999999999999998E-3</v>
      </c>
      <c r="H73">
        <v>5.9999999999999995E-4</v>
      </c>
      <c r="I73">
        <v>3.4599999999999999E-2</v>
      </c>
      <c r="J73">
        <v>1.2999999999999999E-3</v>
      </c>
      <c r="K73">
        <v>2.9399999999999999E-2</v>
      </c>
      <c r="L73">
        <v>0.87170000000000003</v>
      </c>
      <c r="M73">
        <v>5.6300000000000003E-2</v>
      </c>
      <c r="N73">
        <v>0.64180000000000004</v>
      </c>
      <c r="O73">
        <v>7.1999999999999998E-3</v>
      </c>
      <c r="P73">
        <v>0.16900000000000001</v>
      </c>
      <c r="Q73" s="1">
        <v>57202.89</v>
      </c>
      <c r="R73">
        <v>0.23050000000000001</v>
      </c>
      <c r="S73">
        <v>0.188</v>
      </c>
      <c r="T73">
        <v>0.58150000000000002</v>
      </c>
      <c r="U73">
        <v>14.26</v>
      </c>
      <c r="V73" s="1">
        <v>72562.25</v>
      </c>
      <c r="W73">
        <v>123.81</v>
      </c>
      <c r="X73" s="1">
        <v>115226.27</v>
      </c>
      <c r="Y73">
        <v>0.69650000000000001</v>
      </c>
      <c r="Z73">
        <v>0.22770000000000001</v>
      </c>
      <c r="AA73">
        <v>7.5800000000000006E-2</v>
      </c>
      <c r="AB73">
        <v>0.30349999999999999</v>
      </c>
      <c r="AC73">
        <v>115.23</v>
      </c>
      <c r="AD73" s="1">
        <v>3936.32</v>
      </c>
      <c r="AE73">
        <v>491.75</v>
      </c>
      <c r="AF73" s="1">
        <v>102443.93</v>
      </c>
      <c r="AG73" t="s">
        <v>4</v>
      </c>
      <c r="AH73" s="1">
        <v>28217</v>
      </c>
      <c r="AI73" s="1">
        <v>44390.58</v>
      </c>
      <c r="AJ73">
        <v>49.77</v>
      </c>
      <c r="AK73">
        <v>30.66</v>
      </c>
      <c r="AL73">
        <v>37.75</v>
      </c>
      <c r="AM73">
        <v>4.04</v>
      </c>
      <c r="AN73">
        <v>415.58</v>
      </c>
      <c r="AO73">
        <v>0.86009999999999998</v>
      </c>
      <c r="AP73" s="1">
        <v>1546.99</v>
      </c>
      <c r="AQ73" s="1">
        <v>2011.55</v>
      </c>
      <c r="AR73" s="1">
        <v>7023.05</v>
      </c>
      <c r="AS73">
        <v>646.91</v>
      </c>
      <c r="AT73">
        <v>345.98</v>
      </c>
      <c r="AU73" s="1">
        <v>11574.46</v>
      </c>
      <c r="AV73" s="1">
        <v>7648.83</v>
      </c>
      <c r="AW73">
        <v>0.56269999999999998</v>
      </c>
      <c r="AX73" s="1">
        <v>3583.2</v>
      </c>
      <c r="AY73">
        <v>0.2636</v>
      </c>
      <c r="AZ73" s="1">
        <v>1223.96</v>
      </c>
      <c r="BA73">
        <v>0.09</v>
      </c>
      <c r="BB73" s="1">
        <v>1137.82</v>
      </c>
      <c r="BC73">
        <v>8.3699999999999997E-2</v>
      </c>
      <c r="BD73" s="1">
        <v>13593.82</v>
      </c>
      <c r="BE73" s="1">
        <v>5918.73</v>
      </c>
      <c r="BF73">
        <v>2.2393000000000001</v>
      </c>
      <c r="BG73">
        <v>0.50860000000000005</v>
      </c>
      <c r="BH73">
        <v>0.22620000000000001</v>
      </c>
      <c r="BI73">
        <v>0.21859999999999999</v>
      </c>
      <c r="BJ73">
        <v>3.0300000000000001E-2</v>
      </c>
      <c r="BK73">
        <v>1.6400000000000001E-2</v>
      </c>
    </row>
    <row r="74" spans="1:63" x14ac:dyDescent="0.25">
      <c r="A74" t="s">
        <v>76</v>
      </c>
      <c r="B74">
        <v>45252</v>
      </c>
      <c r="C74">
        <v>99</v>
      </c>
      <c r="D74">
        <v>11.2</v>
      </c>
      <c r="E74" s="1">
        <v>1109.19</v>
      </c>
      <c r="F74" s="1">
        <v>1061.7</v>
      </c>
      <c r="G74">
        <v>2.8E-3</v>
      </c>
      <c r="H74">
        <v>2.9999999999999997E-4</v>
      </c>
      <c r="I74">
        <v>5.0000000000000001E-3</v>
      </c>
      <c r="J74">
        <v>1E-3</v>
      </c>
      <c r="K74">
        <v>1.38E-2</v>
      </c>
      <c r="L74">
        <v>0.95240000000000002</v>
      </c>
      <c r="M74">
        <v>2.47E-2</v>
      </c>
      <c r="N74">
        <v>0.51</v>
      </c>
      <c r="O74">
        <v>1.1999999999999999E-3</v>
      </c>
      <c r="P74">
        <v>0.15290000000000001</v>
      </c>
      <c r="Q74" s="1">
        <v>53558.02</v>
      </c>
      <c r="R74">
        <v>0.20599999999999999</v>
      </c>
      <c r="S74">
        <v>0.20330000000000001</v>
      </c>
      <c r="T74">
        <v>0.5907</v>
      </c>
      <c r="U74">
        <v>11.16</v>
      </c>
      <c r="V74" s="1">
        <v>66768.600000000006</v>
      </c>
      <c r="W74">
        <v>95.67</v>
      </c>
      <c r="X74" s="1">
        <v>156758.24</v>
      </c>
      <c r="Y74">
        <v>0.65129999999999999</v>
      </c>
      <c r="Z74">
        <v>0.1239</v>
      </c>
      <c r="AA74">
        <v>0.2248</v>
      </c>
      <c r="AB74">
        <v>0.34870000000000001</v>
      </c>
      <c r="AC74">
        <v>156.76</v>
      </c>
      <c r="AD74" s="1">
        <v>4097.37</v>
      </c>
      <c r="AE74">
        <v>382.76</v>
      </c>
      <c r="AF74" s="1">
        <v>136330.35</v>
      </c>
      <c r="AG74" t="s">
        <v>4</v>
      </c>
      <c r="AH74" s="1">
        <v>30741</v>
      </c>
      <c r="AI74" s="1">
        <v>47141.24</v>
      </c>
      <c r="AJ74">
        <v>35.619999999999997</v>
      </c>
      <c r="AK74">
        <v>23.89</v>
      </c>
      <c r="AL74">
        <v>26.43</v>
      </c>
      <c r="AM74">
        <v>4.1100000000000003</v>
      </c>
      <c r="AN74" s="1">
        <v>1635.15</v>
      </c>
      <c r="AO74">
        <v>1.2024999999999999</v>
      </c>
      <c r="AP74" s="1">
        <v>1535.38</v>
      </c>
      <c r="AQ74" s="1">
        <v>2611.4499999999998</v>
      </c>
      <c r="AR74" s="1">
        <v>6989.98</v>
      </c>
      <c r="AS74">
        <v>556.96</v>
      </c>
      <c r="AT74">
        <v>311.97000000000003</v>
      </c>
      <c r="AU74" s="1">
        <v>12005.73</v>
      </c>
      <c r="AV74" s="1">
        <v>7839.42</v>
      </c>
      <c r="AW74">
        <v>0.54910000000000003</v>
      </c>
      <c r="AX74" s="1">
        <v>4093.97</v>
      </c>
      <c r="AY74">
        <v>0.28670000000000001</v>
      </c>
      <c r="AZ74" s="1">
        <v>1405.5</v>
      </c>
      <c r="BA74">
        <v>9.8400000000000001E-2</v>
      </c>
      <c r="BB74">
        <v>938.94</v>
      </c>
      <c r="BC74">
        <v>6.5799999999999997E-2</v>
      </c>
      <c r="BD74" s="1">
        <v>14277.83</v>
      </c>
      <c r="BE74" s="1">
        <v>6639.82</v>
      </c>
      <c r="BF74">
        <v>2.5106999999999999</v>
      </c>
      <c r="BG74">
        <v>0.50829999999999997</v>
      </c>
      <c r="BH74">
        <v>0.23280000000000001</v>
      </c>
      <c r="BI74">
        <v>0.2049</v>
      </c>
      <c r="BJ74">
        <v>3.7699999999999997E-2</v>
      </c>
      <c r="BK74">
        <v>1.6400000000000001E-2</v>
      </c>
    </row>
    <row r="75" spans="1:63" x14ac:dyDescent="0.25">
      <c r="A75" t="s">
        <v>77</v>
      </c>
      <c r="B75">
        <v>43695</v>
      </c>
      <c r="C75">
        <v>55.95</v>
      </c>
      <c r="D75">
        <v>29.79</v>
      </c>
      <c r="E75" s="1">
        <v>1666.95</v>
      </c>
      <c r="F75" s="1">
        <v>1558.09</v>
      </c>
      <c r="G75">
        <v>4.4000000000000003E-3</v>
      </c>
      <c r="H75">
        <v>5.9999999999999995E-4</v>
      </c>
      <c r="I75">
        <v>1.55E-2</v>
      </c>
      <c r="J75">
        <v>1E-3</v>
      </c>
      <c r="K75">
        <v>2.8799999999999999E-2</v>
      </c>
      <c r="L75">
        <v>0.90790000000000004</v>
      </c>
      <c r="M75">
        <v>4.1599999999999998E-2</v>
      </c>
      <c r="N75">
        <v>0.52270000000000005</v>
      </c>
      <c r="O75">
        <v>3.5000000000000001E-3</v>
      </c>
      <c r="P75">
        <v>0.17299999999999999</v>
      </c>
      <c r="Q75" s="1">
        <v>56081.02</v>
      </c>
      <c r="R75">
        <v>0.21970000000000001</v>
      </c>
      <c r="S75">
        <v>0.18010000000000001</v>
      </c>
      <c r="T75">
        <v>0.60019999999999996</v>
      </c>
      <c r="U75">
        <v>13.31</v>
      </c>
      <c r="V75" s="1">
        <v>70050.84</v>
      </c>
      <c r="W75">
        <v>120.46</v>
      </c>
      <c r="X75" s="1">
        <v>133619.54</v>
      </c>
      <c r="Y75">
        <v>0.69910000000000005</v>
      </c>
      <c r="Z75">
        <v>0.19520000000000001</v>
      </c>
      <c r="AA75">
        <v>0.1057</v>
      </c>
      <c r="AB75">
        <v>0.3009</v>
      </c>
      <c r="AC75">
        <v>133.62</v>
      </c>
      <c r="AD75" s="1">
        <v>3824.38</v>
      </c>
      <c r="AE75">
        <v>446.29</v>
      </c>
      <c r="AF75" s="1">
        <v>114706.11</v>
      </c>
      <c r="AG75" t="s">
        <v>4</v>
      </c>
      <c r="AH75" s="1">
        <v>30189</v>
      </c>
      <c r="AI75" s="1">
        <v>46227.92</v>
      </c>
      <c r="AJ75">
        <v>42.65</v>
      </c>
      <c r="AK75">
        <v>25.99</v>
      </c>
      <c r="AL75">
        <v>31.74</v>
      </c>
      <c r="AM75">
        <v>3.71</v>
      </c>
      <c r="AN75" s="1">
        <v>1037.77</v>
      </c>
      <c r="AO75">
        <v>0.9829</v>
      </c>
      <c r="AP75" s="1">
        <v>1499.08</v>
      </c>
      <c r="AQ75" s="1">
        <v>2031.81</v>
      </c>
      <c r="AR75" s="1">
        <v>6824.36</v>
      </c>
      <c r="AS75">
        <v>671.82</v>
      </c>
      <c r="AT75">
        <v>310.93</v>
      </c>
      <c r="AU75" s="1">
        <v>11338</v>
      </c>
      <c r="AV75" s="1">
        <v>7164.74</v>
      </c>
      <c r="AW75">
        <v>0.53810000000000002</v>
      </c>
      <c r="AX75" s="1">
        <v>3875.55</v>
      </c>
      <c r="AY75">
        <v>0.29110000000000003</v>
      </c>
      <c r="AZ75" s="1">
        <v>1204.97</v>
      </c>
      <c r="BA75">
        <v>9.0499999999999997E-2</v>
      </c>
      <c r="BB75" s="1">
        <v>1068.6500000000001</v>
      </c>
      <c r="BC75">
        <v>8.0299999999999996E-2</v>
      </c>
      <c r="BD75" s="1">
        <v>13313.92</v>
      </c>
      <c r="BE75" s="1">
        <v>5672.07</v>
      </c>
      <c r="BF75">
        <v>2.0655000000000001</v>
      </c>
      <c r="BG75">
        <v>0.51100000000000001</v>
      </c>
      <c r="BH75">
        <v>0.23169999999999999</v>
      </c>
      <c r="BI75">
        <v>0.20799999999999999</v>
      </c>
      <c r="BJ75">
        <v>3.1199999999999999E-2</v>
      </c>
      <c r="BK75">
        <v>1.8100000000000002E-2</v>
      </c>
    </row>
    <row r="76" spans="1:63" x14ac:dyDescent="0.25">
      <c r="A76" t="s">
        <v>78</v>
      </c>
      <c r="B76">
        <v>43703</v>
      </c>
      <c r="C76">
        <v>9.81</v>
      </c>
      <c r="D76">
        <v>260.43</v>
      </c>
      <c r="E76" s="1">
        <v>2554.7199999999998</v>
      </c>
      <c r="F76" s="1">
        <v>2187.4499999999998</v>
      </c>
      <c r="G76">
        <v>3.0000000000000001E-3</v>
      </c>
      <c r="H76">
        <v>5.9999999999999995E-4</v>
      </c>
      <c r="I76">
        <v>0.34160000000000001</v>
      </c>
      <c r="J76">
        <v>1.5E-3</v>
      </c>
      <c r="K76">
        <v>0.1075</v>
      </c>
      <c r="L76">
        <v>0.43180000000000002</v>
      </c>
      <c r="M76">
        <v>0.11409999999999999</v>
      </c>
      <c r="N76">
        <v>0.95169999999999999</v>
      </c>
      <c r="O76">
        <v>3.6499999999999998E-2</v>
      </c>
      <c r="P76">
        <v>0.1915</v>
      </c>
      <c r="Q76" s="1">
        <v>58463.9</v>
      </c>
      <c r="R76">
        <v>0.2928</v>
      </c>
      <c r="S76">
        <v>0.19239999999999999</v>
      </c>
      <c r="T76">
        <v>0.51480000000000004</v>
      </c>
      <c r="U76">
        <v>19.38</v>
      </c>
      <c r="V76" s="1">
        <v>82201.52</v>
      </c>
      <c r="W76">
        <v>129.66999999999999</v>
      </c>
      <c r="X76" s="1">
        <v>82893.91</v>
      </c>
      <c r="Y76">
        <v>0.60970000000000002</v>
      </c>
      <c r="Z76">
        <v>0.318</v>
      </c>
      <c r="AA76">
        <v>7.2300000000000003E-2</v>
      </c>
      <c r="AB76">
        <v>0.39029999999999998</v>
      </c>
      <c r="AC76">
        <v>82.89</v>
      </c>
      <c r="AD76" s="1">
        <v>3456.1</v>
      </c>
      <c r="AE76">
        <v>391.62</v>
      </c>
      <c r="AF76" s="1">
        <v>71921.69</v>
      </c>
      <c r="AG76" t="s">
        <v>4</v>
      </c>
      <c r="AH76" s="1">
        <v>25869</v>
      </c>
      <c r="AI76" s="1">
        <v>37910.79</v>
      </c>
      <c r="AJ76">
        <v>58.18</v>
      </c>
      <c r="AK76">
        <v>39.26</v>
      </c>
      <c r="AL76">
        <v>45.44</v>
      </c>
      <c r="AM76">
        <v>4.6500000000000004</v>
      </c>
      <c r="AN76">
        <v>0</v>
      </c>
      <c r="AO76">
        <v>1.0722</v>
      </c>
      <c r="AP76" s="1">
        <v>1970.53</v>
      </c>
      <c r="AQ76" s="1">
        <v>2555.5300000000002</v>
      </c>
      <c r="AR76" s="1">
        <v>7597.37</v>
      </c>
      <c r="AS76">
        <v>856.07</v>
      </c>
      <c r="AT76">
        <v>528.69000000000005</v>
      </c>
      <c r="AU76" s="1">
        <v>13508.2</v>
      </c>
      <c r="AV76" s="1">
        <v>10447.209999999999</v>
      </c>
      <c r="AW76">
        <v>0.61399999999999999</v>
      </c>
      <c r="AX76" s="1">
        <v>3535.45</v>
      </c>
      <c r="AY76">
        <v>0.20780000000000001</v>
      </c>
      <c r="AZ76" s="1">
        <v>1267.17</v>
      </c>
      <c r="BA76">
        <v>7.4499999999999997E-2</v>
      </c>
      <c r="BB76" s="1">
        <v>1764.49</v>
      </c>
      <c r="BC76">
        <v>0.1037</v>
      </c>
      <c r="BD76" s="1">
        <v>17014.32</v>
      </c>
      <c r="BE76" s="1">
        <v>6860.52</v>
      </c>
      <c r="BF76">
        <v>3.9348000000000001</v>
      </c>
      <c r="BG76">
        <v>0.48309999999999997</v>
      </c>
      <c r="BH76">
        <v>0.19950000000000001</v>
      </c>
      <c r="BI76">
        <v>0.2762</v>
      </c>
      <c r="BJ76">
        <v>2.76E-2</v>
      </c>
      <c r="BK76">
        <v>1.3599999999999999E-2</v>
      </c>
    </row>
    <row r="77" spans="1:63" x14ac:dyDescent="0.25">
      <c r="A77" t="s">
        <v>79</v>
      </c>
      <c r="B77">
        <v>46946</v>
      </c>
      <c r="C77">
        <v>38.67</v>
      </c>
      <c r="D77">
        <v>99.25</v>
      </c>
      <c r="E77" s="1">
        <v>3837.64</v>
      </c>
      <c r="F77" s="1">
        <v>3693.36</v>
      </c>
      <c r="G77">
        <v>3.2500000000000001E-2</v>
      </c>
      <c r="H77">
        <v>8.9999999999999998E-4</v>
      </c>
      <c r="I77">
        <v>0.1106</v>
      </c>
      <c r="J77">
        <v>8.9999999999999998E-4</v>
      </c>
      <c r="K77">
        <v>5.5199999999999999E-2</v>
      </c>
      <c r="L77">
        <v>0.74050000000000005</v>
      </c>
      <c r="M77">
        <v>5.9299999999999999E-2</v>
      </c>
      <c r="N77">
        <v>0.30880000000000002</v>
      </c>
      <c r="O77">
        <v>2.3800000000000002E-2</v>
      </c>
      <c r="P77">
        <v>0.13450000000000001</v>
      </c>
      <c r="Q77" s="1">
        <v>65747.34</v>
      </c>
      <c r="R77">
        <v>0.192</v>
      </c>
      <c r="S77">
        <v>0.19520000000000001</v>
      </c>
      <c r="T77">
        <v>0.61280000000000001</v>
      </c>
      <c r="U77">
        <v>24.39</v>
      </c>
      <c r="V77" s="1">
        <v>86422.65</v>
      </c>
      <c r="W77">
        <v>153.69999999999999</v>
      </c>
      <c r="X77" s="1">
        <v>188647.91</v>
      </c>
      <c r="Y77">
        <v>0.73350000000000004</v>
      </c>
      <c r="Z77">
        <v>0.22070000000000001</v>
      </c>
      <c r="AA77">
        <v>4.58E-2</v>
      </c>
      <c r="AB77">
        <v>0.26650000000000001</v>
      </c>
      <c r="AC77">
        <v>188.65</v>
      </c>
      <c r="AD77" s="1">
        <v>7532.63</v>
      </c>
      <c r="AE77">
        <v>796.78</v>
      </c>
      <c r="AF77" s="1">
        <v>183887.1</v>
      </c>
      <c r="AG77" t="s">
        <v>4</v>
      </c>
      <c r="AH77" s="1">
        <v>39844</v>
      </c>
      <c r="AI77" s="1">
        <v>68600.44</v>
      </c>
      <c r="AJ77">
        <v>61.44</v>
      </c>
      <c r="AK77">
        <v>37.89</v>
      </c>
      <c r="AL77">
        <v>41.88</v>
      </c>
      <c r="AM77">
        <v>5.09</v>
      </c>
      <c r="AN77" s="1">
        <v>1736.39</v>
      </c>
      <c r="AO77">
        <v>0.87670000000000003</v>
      </c>
      <c r="AP77" s="1">
        <v>1428.1</v>
      </c>
      <c r="AQ77" s="1">
        <v>2021.43</v>
      </c>
      <c r="AR77" s="1">
        <v>6739.41</v>
      </c>
      <c r="AS77">
        <v>737.82</v>
      </c>
      <c r="AT77">
        <v>355.2</v>
      </c>
      <c r="AU77" s="1">
        <v>11281.94</v>
      </c>
      <c r="AV77" s="1">
        <v>4071.33</v>
      </c>
      <c r="AW77">
        <v>0.31819999999999998</v>
      </c>
      <c r="AX77" s="1">
        <v>6921.23</v>
      </c>
      <c r="AY77">
        <v>0.54100000000000004</v>
      </c>
      <c r="AZ77" s="1">
        <v>1131.73</v>
      </c>
      <c r="BA77">
        <v>8.8499999999999995E-2</v>
      </c>
      <c r="BB77">
        <v>669.03</v>
      </c>
      <c r="BC77">
        <v>5.2299999999999999E-2</v>
      </c>
      <c r="BD77" s="1">
        <v>12793.32</v>
      </c>
      <c r="BE77" s="1">
        <v>2559.63</v>
      </c>
      <c r="BF77">
        <v>0.45760000000000001</v>
      </c>
      <c r="BG77">
        <v>0.57069999999999999</v>
      </c>
      <c r="BH77">
        <v>0.2215</v>
      </c>
      <c r="BI77">
        <v>0.16350000000000001</v>
      </c>
      <c r="BJ77">
        <v>2.8400000000000002E-2</v>
      </c>
      <c r="BK77">
        <v>1.5900000000000001E-2</v>
      </c>
    </row>
    <row r="78" spans="1:63" x14ac:dyDescent="0.25">
      <c r="A78" t="s">
        <v>80</v>
      </c>
      <c r="B78">
        <v>48314</v>
      </c>
      <c r="C78">
        <v>29.81</v>
      </c>
      <c r="D78">
        <v>118.87</v>
      </c>
      <c r="E78" s="1">
        <v>3543.5</v>
      </c>
      <c r="F78" s="1">
        <v>3437.26</v>
      </c>
      <c r="G78">
        <v>2.9700000000000001E-2</v>
      </c>
      <c r="H78">
        <v>8.9999999999999998E-4</v>
      </c>
      <c r="I78">
        <v>2.8199999999999999E-2</v>
      </c>
      <c r="J78">
        <v>8.0000000000000004E-4</v>
      </c>
      <c r="K78">
        <v>2.92E-2</v>
      </c>
      <c r="L78">
        <v>0.87860000000000005</v>
      </c>
      <c r="M78">
        <v>3.2500000000000001E-2</v>
      </c>
      <c r="N78">
        <v>0.15060000000000001</v>
      </c>
      <c r="O78">
        <v>1.0800000000000001E-2</v>
      </c>
      <c r="P78">
        <v>0.11840000000000001</v>
      </c>
      <c r="Q78" s="1">
        <v>68408.789999999994</v>
      </c>
      <c r="R78">
        <v>0.19789999999999999</v>
      </c>
      <c r="S78">
        <v>0.17829999999999999</v>
      </c>
      <c r="T78">
        <v>0.62380000000000002</v>
      </c>
      <c r="U78">
        <v>19.920000000000002</v>
      </c>
      <c r="V78" s="1">
        <v>93809.35</v>
      </c>
      <c r="W78">
        <v>175.04</v>
      </c>
      <c r="X78" s="1">
        <v>229158.62</v>
      </c>
      <c r="Y78">
        <v>0.79769999999999996</v>
      </c>
      <c r="Z78">
        <v>0.16520000000000001</v>
      </c>
      <c r="AA78">
        <v>3.7100000000000001E-2</v>
      </c>
      <c r="AB78">
        <v>0.20230000000000001</v>
      </c>
      <c r="AC78">
        <v>229.16</v>
      </c>
      <c r="AD78" s="1">
        <v>8614.15</v>
      </c>
      <c r="AE78">
        <v>960.19</v>
      </c>
      <c r="AF78" s="1">
        <v>225154.02</v>
      </c>
      <c r="AG78" t="s">
        <v>4</v>
      </c>
      <c r="AH78" s="1">
        <v>45564</v>
      </c>
      <c r="AI78" s="1">
        <v>86945.17</v>
      </c>
      <c r="AJ78">
        <v>61.94</v>
      </c>
      <c r="AK78">
        <v>36.51</v>
      </c>
      <c r="AL78">
        <v>40.14</v>
      </c>
      <c r="AM78">
        <v>4.49</v>
      </c>
      <c r="AN78">
        <v>0</v>
      </c>
      <c r="AO78">
        <v>0.70889999999999997</v>
      </c>
      <c r="AP78" s="1">
        <v>1355.56</v>
      </c>
      <c r="AQ78" s="1">
        <v>2080.61</v>
      </c>
      <c r="AR78" s="1">
        <v>6938.38</v>
      </c>
      <c r="AS78">
        <v>704.68</v>
      </c>
      <c r="AT78">
        <v>381.5</v>
      </c>
      <c r="AU78" s="1">
        <v>11460.71</v>
      </c>
      <c r="AV78" s="1">
        <v>3368.86</v>
      </c>
      <c r="AW78">
        <v>0.2762</v>
      </c>
      <c r="AX78" s="1">
        <v>7449.8</v>
      </c>
      <c r="AY78">
        <v>0.61070000000000002</v>
      </c>
      <c r="AZ78">
        <v>945.54</v>
      </c>
      <c r="BA78">
        <v>7.7499999999999999E-2</v>
      </c>
      <c r="BB78">
        <v>433.74</v>
      </c>
      <c r="BC78">
        <v>3.56E-2</v>
      </c>
      <c r="BD78" s="1">
        <v>12197.94</v>
      </c>
      <c r="BE78" s="1">
        <v>1995.76</v>
      </c>
      <c r="BF78">
        <v>0.25669999999999998</v>
      </c>
      <c r="BG78">
        <v>0.58379999999999999</v>
      </c>
      <c r="BH78">
        <v>0.22059999999999999</v>
      </c>
      <c r="BI78">
        <v>0.14849999999999999</v>
      </c>
      <c r="BJ78">
        <v>3.1699999999999999E-2</v>
      </c>
      <c r="BK78">
        <v>1.54E-2</v>
      </c>
    </row>
    <row r="79" spans="1:63" x14ac:dyDescent="0.25">
      <c r="A79" t="s">
        <v>81</v>
      </c>
      <c r="B79">
        <v>43711</v>
      </c>
      <c r="C79">
        <v>21.24</v>
      </c>
      <c r="D79">
        <v>418.99</v>
      </c>
      <c r="E79" s="1">
        <v>8898.49</v>
      </c>
      <c r="F79" s="1">
        <v>6661.15</v>
      </c>
      <c r="G79">
        <v>1.55E-2</v>
      </c>
      <c r="H79">
        <v>5.9999999999999995E-4</v>
      </c>
      <c r="I79">
        <v>0.4173</v>
      </c>
      <c r="J79">
        <v>1.2999999999999999E-3</v>
      </c>
      <c r="K79">
        <v>0.1037</v>
      </c>
      <c r="L79">
        <v>0.35499999999999998</v>
      </c>
      <c r="M79">
        <v>0.1065</v>
      </c>
      <c r="N79">
        <v>0.95309999999999995</v>
      </c>
      <c r="O79">
        <v>4.7100000000000003E-2</v>
      </c>
      <c r="P79">
        <v>0.1976</v>
      </c>
      <c r="Q79" s="1">
        <v>61233.94</v>
      </c>
      <c r="R79">
        <v>0.29120000000000001</v>
      </c>
      <c r="S79">
        <v>0.17699999999999999</v>
      </c>
      <c r="T79">
        <v>0.53180000000000005</v>
      </c>
      <c r="U79">
        <v>67.33</v>
      </c>
      <c r="V79" s="1">
        <v>83584.17</v>
      </c>
      <c r="W79">
        <v>131.19999999999999</v>
      </c>
      <c r="X79" s="1">
        <v>76148.639999999999</v>
      </c>
      <c r="Y79">
        <v>0.64070000000000005</v>
      </c>
      <c r="Z79">
        <v>0.28560000000000002</v>
      </c>
      <c r="AA79">
        <v>7.3700000000000002E-2</v>
      </c>
      <c r="AB79">
        <v>0.35930000000000001</v>
      </c>
      <c r="AC79">
        <v>76.150000000000006</v>
      </c>
      <c r="AD79" s="1">
        <v>3625.53</v>
      </c>
      <c r="AE79">
        <v>436.86</v>
      </c>
      <c r="AF79" s="1">
        <v>65710.66</v>
      </c>
      <c r="AG79" t="s">
        <v>4</v>
      </c>
      <c r="AH79" s="1">
        <v>25466</v>
      </c>
      <c r="AI79" s="1">
        <v>37709.300000000003</v>
      </c>
      <c r="AJ79">
        <v>64.180000000000007</v>
      </c>
      <c r="AK79">
        <v>42.74</v>
      </c>
      <c r="AL79">
        <v>50.47</v>
      </c>
      <c r="AM79">
        <v>4.46</v>
      </c>
      <c r="AN79">
        <v>2.13</v>
      </c>
      <c r="AO79">
        <v>1.2225999999999999</v>
      </c>
      <c r="AP79" s="1">
        <v>2216.73</v>
      </c>
      <c r="AQ79" s="1">
        <v>2809.36</v>
      </c>
      <c r="AR79" s="1">
        <v>7729.15</v>
      </c>
      <c r="AS79">
        <v>992.88</v>
      </c>
      <c r="AT79">
        <v>630.01</v>
      </c>
      <c r="AU79" s="1">
        <v>14378.13</v>
      </c>
      <c r="AV79" s="1">
        <v>11700.39</v>
      </c>
      <c r="AW79">
        <v>0.624</v>
      </c>
      <c r="AX79" s="1">
        <v>4268.12</v>
      </c>
      <c r="AY79">
        <v>0.2276</v>
      </c>
      <c r="AZ79">
        <v>781.51</v>
      </c>
      <c r="BA79">
        <v>4.1700000000000001E-2</v>
      </c>
      <c r="BB79" s="1">
        <v>2001.86</v>
      </c>
      <c r="BC79">
        <v>0.10680000000000001</v>
      </c>
      <c r="BD79" s="1">
        <v>18751.88</v>
      </c>
      <c r="BE79" s="1">
        <v>6051.54</v>
      </c>
      <c r="BF79">
        <v>3.5091999999999999</v>
      </c>
      <c r="BG79">
        <v>0.46539999999999998</v>
      </c>
      <c r="BH79">
        <v>0.1885</v>
      </c>
      <c r="BI79">
        <v>0.31140000000000001</v>
      </c>
      <c r="BJ79">
        <v>2.3699999999999999E-2</v>
      </c>
      <c r="BK79">
        <v>1.0999999999999999E-2</v>
      </c>
    </row>
    <row r="80" spans="1:63" x14ac:dyDescent="0.25">
      <c r="A80" t="s">
        <v>82</v>
      </c>
      <c r="B80">
        <v>49833</v>
      </c>
      <c r="C80">
        <v>53.05</v>
      </c>
      <c r="D80">
        <v>49.62</v>
      </c>
      <c r="E80" s="1">
        <v>2632.31</v>
      </c>
      <c r="F80" s="1">
        <v>2365.4</v>
      </c>
      <c r="G80">
        <v>4.5999999999999999E-3</v>
      </c>
      <c r="H80">
        <v>8.0000000000000004E-4</v>
      </c>
      <c r="I80">
        <v>5.8099999999999999E-2</v>
      </c>
      <c r="J80">
        <v>1.1000000000000001E-3</v>
      </c>
      <c r="K80">
        <v>7.2599999999999998E-2</v>
      </c>
      <c r="L80">
        <v>0.77180000000000004</v>
      </c>
      <c r="M80">
        <v>9.0999999999999998E-2</v>
      </c>
      <c r="N80">
        <v>0.7228</v>
      </c>
      <c r="O80">
        <v>1.67E-2</v>
      </c>
      <c r="P80">
        <v>0.16869999999999999</v>
      </c>
      <c r="Q80" s="1">
        <v>59496.03</v>
      </c>
      <c r="R80">
        <v>0.23619999999999999</v>
      </c>
      <c r="S80">
        <v>0.17069999999999999</v>
      </c>
      <c r="T80">
        <v>0.59319999999999995</v>
      </c>
      <c r="U80">
        <v>19.54</v>
      </c>
      <c r="V80" s="1">
        <v>78439.33</v>
      </c>
      <c r="W80">
        <v>130.08000000000001</v>
      </c>
      <c r="X80" s="1">
        <v>124453.35</v>
      </c>
      <c r="Y80">
        <v>0.70269999999999999</v>
      </c>
      <c r="Z80">
        <v>0.2092</v>
      </c>
      <c r="AA80">
        <v>8.7999999999999995E-2</v>
      </c>
      <c r="AB80">
        <v>0.29730000000000001</v>
      </c>
      <c r="AC80">
        <v>124.45</v>
      </c>
      <c r="AD80" s="1">
        <v>3911.42</v>
      </c>
      <c r="AE80">
        <v>473.57</v>
      </c>
      <c r="AF80" s="1">
        <v>111752.82</v>
      </c>
      <c r="AG80" t="s">
        <v>4</v>
      </c>
      <c r="AH80" s="1">
        <v>30221</v>
      </c>
      <c r="AI80" s="1">
        <v>46666.31</v>
      </c>
      <c r="AJ80">
        <v>45.87</v>
      </c>
      <c r="AK80">
        <v>28.44</v>
      </c>
      <c r="AL80">
        <v>34.93</v>
      </c>
      <c r="AM80">
        <v>4.28</v>
      </c>
      <c r="AN80" s="1">
        <v>1401.85</v>
      </c>
      <c r="AO80">
        <v>0.93879999999999997</v>
      </c>
      <c r="AP80" s="1">
        <v>1552.82</v>
      </c>
      <c r="AQ80" s="1">
        <v>2129.62</v>
      </c>
      <c r="AR80" s="1">
        <v>6956.2</v>
      </c>
      <c r="AS80">
        <v>712.18</v>
      </c>
      <c r="AT80">
        <v>375.39</v>
      </c>
      <c r="AU80" s="1">
        <v>11726.2</v>
      </c>
      <c r="AV80" s="1">
        <v>7300.75</v>
      </c>
      <c r="AW80">
        <v>0.53600000000000003</v>
      </c>
      <c r="AX80" s="1">
        <v>4073.79</v>
      </c>
      <c r="AY80">
        <v>0.29909999999999998</v>
      </c>
      <c r="AZ80">
        <v>984.39</v>
      </c>
      <c r="BA80">
        <v>7.2300000000000003E-2</v>
      </c>
      <c r="BB80" s="1">
        <v>1262.9100000000001</v>
      </c>
      <c r="BC80">
        <v>9.2700000000000005E-2</v>
      </c>
      <c r="BD80" s="1">
        <v>13621.84</v>
      </c>
      <c r="BE80" s="1">
        <v>5055.17</v>
      </c>
      <c r="BF80">
        <v>1.8035000000000001</v>
      </c>
      <c r="BG80">
        <v>0.51019999999999999</v>
      </c>
      <c r="BH80">
        <v>0.21909999999999999</v>
      </c>
      <c r="BI80">
        <v>0.2286</v>
      </c>
      <c r="BJ80">
        <v>2.7799999999999998E-2</v>
      </c>
      <c r="BK80">
        <v>1.4200000000000001E-2</v>
      </c>
    </row>
    <row r="81" spans="1:63" x14ac:dyDescent="0.25">
      <c r="A81" t="s">
        <v>83</v>
      </c>
      <c r="B81">
        <v>47175</v>
      </c>
      <c r="C81">
        <v>71.14</v>
      </c>
      <c r="D81">
        <v>16.600000000000001</v>
      </c>
      <c r="E81" s="1">
        <v>1181.23</v>
      </c>
      <c r="F81" s="1">
        <v>1132.57</v>
      </c>
      <c r="G81">
        <v>2.3E-3</v>
      </c>
      <c r="H81">
        <v>4.0000000000000002E-4</v>
      </c>
      <c r="I81">
        <v>6.0000000000000001E-3</v>
      </c>
      <c r="J81">
        <v>1.1000000000000001E-3</v>
      </c>
      <c r="K81">
        <v>1.66E-2</v>
      </c>
      <c r="L81">
        <v>0.94879999999999998</v>
      </c>
      <c r="M81">
        <v>2.4799999999999999E-2</v>
      </c>
      <c r="N81">
        <v>0.4093</v>
      </c>
      <c r="O81">
        <v>2.8E-3</v>
      </c>
      <c r="P81">
        <v>0.1429</v>
      </c>
      <c r="Q81" s="1">
        <v>55513.4</v>
      </c>
      <c r="R81">
        <v>0.24349999999999999</v>
      </c>
      <c r="S81">
        <v>0.1993</v>
      </c>
      <c r="T81">
        <v>0.55720000000000003</v>
      </c>
      <c r="U81">
        <v>9.7100000000000009</v>
      </c>
      <c r="V81" s="1">
        <v>76470.28</v>
      </c>
      <c r="W81">
        <v>117.17</v>
      </c>
      <c r="X81" s="1">
        <v>166972.89000000001</v>
      </c>
      <c r="Y81">
        <v>0.79890000000000005</v>
      </c>
      <c r="Z81">
        <v>0.1041</v>
      </c>
      <c r="AA81">
        <v>9.7000000000000003E-2</v>
      </c>
      <c r="AB81">
        <v>0.2011</v>
      </c>
      <c r="AC81">
        <v>166.97</v>
      </c>
      <c r="AD81" s="1">
        <v>4728.16</v>
      </c>
      <c r="AE81">
        <v>537.25</v>
      </c>
      <c r="AF81" s="1">
        <v>153108.65</v>
      </c>
      <c r="AG81" t="s">
        <v>4</v>
      </c>
      <c r="AH81" s="1">
        <v>33793</v>
      </c>
      <c r="AI81" s="1">
        <v>52450.51</v>
      </c>
      <c r="AJ81">
        <v>43.29</v>
      </c>
      <c r="AK81">
        <v>26.23</v>
      </c>
      <c r="AL81">
        <v>29.81</v>
      </c>
      <c r="AM81">
        <v>4.28</v>
      </c>
      <c r="AN81" s="1">
        <v>1338.28</v>
      </c>
      <c r="AO81">
        <v>1.1748000000000001</v>
      </c>
      <c r="AP81" s="1">
        <v>1509.55</v>
      </c>
      <c r="AQ81" s="1">
        <v>2347.33</v>
      </c>
      <c r="AR81" s="1">
        <v>6435.8</v>
      </c>
      <c r="AS81">
        <v>636.62</v>
      </c>
      <c r="AT81">
        <v>364.44</v>
      </c>
      <c r="AU81" s="1">
        <v>11293.74</v>
      </c>
      <c r="AV81" s="1">
        <v>6493.02</v>
      </c>
      <c r="AW81">
        <v>0.48080000000000001</v>
      </c>
      <c r="AX81" s="1">
        <v>4676.6899999999996</v>
      </c>
      <c r="AY81">
        <v>0.3463</v>
      </c>
      <c r="AZ81" s="1">
        <v>1480.74</v>
      </c>
      <c r="BA81">
        <v>0.1096</v>
      </c>
      <c r="BB81">
        <v>854.38</v>
      </c>
      <c r="BC81">
        <v>6.3299999999999995E-2</v>
      </c>
      <c r="BD81" s="1">
        <v>13504.82</v>
      </c>
      <c r="BE81" s="1">
        <v>5270.92</v>
      </c>
      <c r="BF81">
        <v>1.5449999999999999</v>
      </c>
      <c r="BG81">
        <v>0.50149999999999995</v>
      </c>
      <c r="BH81">
        <v>0.22259999999999999</v>
      </c>
      <c r="BI81">
        <v>0.2263</v>
      </c>
      <c r="BJ81">
        <v>3.3099999999999997E-2</v>
      </c>
      <c r="BK81">
        <v>1.6400000000000001E-2</v>
      </c>
    </row>
    <row r="82" spans="1:63" x14ac:dyDescent="0.25">
      <c r="A82" t="s">
        <v>84</v>
      </c>
      <c r="B82">
        <v>48793</v>
      </c>
      <c r="C82">
        <v>96.05</v>
      </c>
      <c r="D82">
        <v>10.94</v>
      </c>
      <c r="E82" s="1">
        <v>1050.95</v>
      </c>
      <c r="F82" s="1">
        <v>1013.06</v>
      </c>
      <c r="G82">
        <v>1.2999999999999999E-3</v>
      </c>
      <c r="H82">
        <v>6.9999999999999999E-4</v>
      </c>
      <c r="I82">
        <v>5.5999999999999999E-3</v>
      </c>
      <c r="J82">
        <v>1.1999999999999999E-3</v>
      </c>
      <c r="K82">
        <v>1.72E-2</v>
      </c>
      <c r="L82">
        <v>0.95099999999999996</v>
      </c>
      <c r="M82">
        <v>2.3E-2</v>
      </c>
      <c r="N82">
        <v>0.39689999999999998</v>
      </c>
      <c r="O82">
        <v>8.9999999999999998E-4</v>
      </c>
      <c r="P82">
        <v>0.14860000000000001</v>
      </c>
      <c r="Q82" s="1">
        <v>55238.42</v>
      </c>
      <c r="R82">
        <v>0.23949999999999999</v>
      </c>
      <c r="S82">
        <v>0.1825</v>
      </c>
      <c r="T82">
        <v>0.57799999999999996</v>
      </c>
      <c r="U82">
        <v>9.15</v>
      </c>
      <c r="V82" s="1">
        <v>71465.149999999994</v>
      </c>
      <c r="W82">
        <v>110.13</v>
      </c>
      <c r="X82" s="1">
        <v>164568.64000000001</v>
      </c>
      <c r="Y82">
        <v>0.81469999999999998</v>
      </c>
      <c r="Z82">
        <v>6.5299999999999997E-2</v>
      </c>
      <c r="AA82">
        <v>0.12</v>
      </c>
      <c r="AB82">
        <v>0.18529999999999999</v>
      </c>
      <c r="AC82">
        <v>164.57</v>
      </c>
      <c r="AD82" s="1">
        <v>4503.51</v>
      </c>
      <c r="AE82">
        <v>496.36</v>
      </c>
      <c r="AF82" s="1">
        <v>151933.29</v>
      </c>
      <c r="AG82" t="s">
        <v>4</v>
      </c>
      <c r="AH82" s="1">
        <v>34056</v>
      </c>
      <c r="AI82" s="1">
        <v>51137.69</v>
      </c>
      <c r="AJ82">
        <v>39.590000000000003</v>
      </c>
      <c r="AK82">
        <v>25.2</v>
      </c>
      <c r="AL82">
        <v>28.1</v>
      </c>
      <c r="AM82">
        <v>4.25</v>
      </c>
      <c r="AN82" s="1">
        <v>1314.04</v>
      </c>
      <c r="AO82">
        <v>1.2963</v>
      </c>
      <c r="AP82" s="1">
        <v>1565.5</v>
      </c>
      <c r="AQ82" s="1">
        <v>2531.0100000000002</v>
      </c>
      <c r="AR82" s="1">
        <v>6664.27</v>
      </c>
      <c r="AS82">
        <v>536.38</v>
      </c>
      <c r="AT82">
        <v>313.66000000000003</v>
      </c>
      <c r="AU82" s="1">
        <v>11610.82</v>
      </c>
      <c r="AV82" s="1">
        <v>6680.94</v>
      </c>
      <c r="AW82">
        <v>0.49109999999999998</v>
      </c>
      <c r="AX82" s="1">
        <v>4683.72</v>
      </c>
      <c r="AY82">
        <v>0.34429999999999999</v>
      </c>
      <c r="AZ82" s="1">
        <v>1399.75</v>
      </c>
      <c r="BA82">
        <v>0.10290000000000001</v>
      </c>
      <c r="BB82">
        <v>839.19</v>
      </c>
      <c r="BC82">
        <v>6.1699999999999998E-2</v>
      </c>
      <c r="BD82" s="1">
        <v>13603.6</v>
      </c>
      <c r="BE82" s="1">
        <v>5582.7</v>
      </c>
      <c r="BF82">
        <v>1.8106</v>
      </c>
      <c r="BG82">
        <v>0.51149999999999995</v>
      </c>
      <c r="BH82">
        <v>0.2273</v>
      </c>
      <c r="BI82">
        <v>0.20569999999999999</v>
      </c>
      <c r="BJ82">
        <v>3.5700000000000003E-2</v>
      </c>
      <c r="BK82">
        <v>1.9800000000000002E-2</v>
      </c>
    </row>
    <row r="83" spans="1:63" x14ac:dyDescent="0.25">
      <c r="A83" t="s">
        <v>85</v>
      </c>
      <c r="B83">
        <v>45260</v>
      </c>
      <c r="C83">
        <v>58.33</v>
      </c>
      <c r="D83">
        <v>17.809999999999999</v>
      </c>
      <c r="E83" s="1">
        <v>1039.1600000000001</v>
      </c>
      <c r="F83" s="1">
        <v>1014.81</v>
      </c>
      <c r="G83">
        <v>3.3999999999999998E-3</v>
      </c>
      <c r="H83">
        <v>4.0000000000000002E-4</v>
      </c>
      <c r="I83">
        <v>5.7999999999999996E-3</v>
      </c>
      <c r="J83">
        <v>8.0000000000000004E-4</v>
      </c>
      <c r="K83">
        <v>2.4899999999999999E-2</v>
      </c>
      <c r="L83">
        <v>0.9345</v>
      </c>
      <c r="M83">
        <v>3.0200000000000001E-2</v>
      </c>
      <c r="N83">
        <v>0.38619999999999999</v>
      </c>
      <c r="O83">
        <v>3.0999999999999999E-3</v>
      </c>
      <c r="P83">
        <v>0.14610000000000001</v>
      </c>
      <c r="Q83" s="1">
        <v>55346.26</v>
      </c>
      <c r="R83">
        <v>0.25690000000000002</v>
      </c>
      <c r="S83">
        <v>0.186</v>
      </c>
      <c r="T83">
        <v>0.55720000000000003</v>
      </c>
      <c r="U83">
        <v>9.51</v>
      </c>
      <c r="V83" s="1">
        <v>74823.05</v>
      </c>
      <c r="W83">
        <v>104.62</v>
      </c>
      <c r="X83" s="1">
        <v>165769.22</v>
      </c>
      <c r="Y83">
        <v>0.82079999999999997</v>
      </c>
      <c r="Z83">
        <v>0.1125</v>
      </c>
      <c r="AA83">
        <v>6.6799999999999998E-2</v>
      </c>
      <c r="AB83">
        <v>0.1792</v>
      </c>
      <c r="AC83">
        <v>165.77</v>
      </c>
      <c r="AD83" s="1">
        <v>4593.2700000000004</v>
      </c>
      <c r="AE83">
        <v>551.5</v>
      </c>
      <c r="AF83" s="1">
        <v>149270.17000000001</v>
      </c>
      <c r="AG83" t="s">
        <v>4</v>
      </c>
      <c r="AH83" s="1">
        <v>33793</v>
      </c>
      <c r="AI83" s="1">
        <v>52308.32</v>
      </c>
      <c r="AJ83">
        <v>43.68</v>
      </c>
      <c r="AK83">
        <v>25.39</v>
      </c>
      <c r="AL83">
        <v>30.8</v>
      </c>
      <c r="AM83">
        <v>4.4400000000000004</v>
      </c>
      <c r="AN83" s="1">
        <v>1412.61</v>
      </c>
      <c r="AO83">
        <v>1.1046</v>
      </c>
      <c r="AP83" s="1">
        <v>1608.66</v>
      </c>
      <c r="AQ83" s="1">
        <v>2086.39</v>
      </c>
      <c r="AR83" s="1">
        <v>6488.21</v>
      </c>
      <c r="AS83">
        <v>640.74</v>
      </c>
      <c r="AT83">
        <v>362.26</v>
      </c>
      <c r="AU83" s="1">
        <v>11186.26</v>
      </c>
      <c r="AV83" s="1">
        <v>6321.45</v>
      </c>
      <c r="AW83">
        <v>0.47360000000000002</v>
      </c>
      <c r="AX83" s="1">
        <v>4515.8100000000004</v>
      </c>
      <c r="AY83">
        <v>0.33829999999999999</v>
      </c>
      <c r="AZ83" s="1">
        <v>1712.17</v>
      </c>
      <c r="BA83">
        <v>0.1283</v>
      </c>
      <c r="BB83">
        <v>799.26</v>
      </c>
      <c r="BC83">
        <v>5.9900000000000002E-2</v>
      </c>
      <c r="BD83" s="1">
        <v>13348.69</v>
      </c>
      <c r="BE83" s="1">
        <v>5325.97</v>
      </c>
      <c r="BF83">
        <v>1.5612999999999999</v>
      </c>
      <c r="BG83">
        <v>0.51539999999999997</v>
      </c>
      <c r="BH83">
        <v>0.2253</v>
      </c>
      <c r="BI83">
        <v>0.2122</v>
      </c>
      <c r="BJ83">
        <v>3.2000000000000001E-2</v>
      </c>
      <c r="BK83">
        <v>1.4999999999999999E-2</v>
      </c>
    </row>
    <row r="84" spans="1:63" x14ac:dyDescent="0.25">
      <c r="A84" t="s">
        <v>86</v>
      </c>
      <c r="B84">
        <v>50419</v>
      </c>
      <c r="C84">
        <v>27.14</v>
      </c>
      <c r="D84">
        <v>63.19</v>
      </c>
      <c r="E84" s="1">
        <v>1715.2</v>
      </c>
      <c r="F84" s="1">
        <v>1713.31</v>
      </c>
      <c r="G84">
        <v>8.3999999999999995E-3</v>
      </c>
      <c r="H84">
        <v>4.0000000000000002E-4</v>
      </c>
      <c r="I84">
        <v>1.23E-2</v>
      </c>
      <c r="J84">
        <v>8.0000000000000004E-4</v>
      </c>
      <c r="K84">
        <v>2.75E-2</v>
      </c>
      <c r="L84">
        <v>0.91679999999999995</v>
      </c>
      <c r="M84">
        <v>3.3799999999999997E-2</v>
      </c>
      <c r="N84">
        <v>0.3639</v>
      </c>
      <c r="O84">
        <v>6.0000000000000001E-3</v>
      </c>
      <c r="P84">
        <v>0.14149999999999999</v>
      </c>
      <c r="Q84" s="1">
        <v>59536.62</v>
      </c>
      <c r="R84">
        <v>0.24340000000000001</v>
      </c>
      <c r="S84">
        <v>0.17369999999999999</v>
      </c>
      <c r="T84">
        <v>0.58289999999999997</v>
      </c>
      <c r="U84">
        <v>12.67</v>
      </c>
      <c r="V84" s="1">
        <v>80461.45</v>
      </c>
      <c r="W84">
        <v>131.34</v>
      </c>
      <c r="X84" s="1">
        <v>151924.57</v>
      </c>
      <c r="Y84">
        <v>0.76849999999999996</v>
      </c>
      <c r="Z84">
        <v>0.15870000000000001</v>
      </c>
      <c r="AA84">
        <v>7.2800000000000004E-2</v>
      </c>
      <c r="AB84">
        <v>0.23150000000000001</v>
      </c>
      <c r="AC84">
        <v>151.91999999999999</v>
      </c>
      <c r="AD84" s="1">
        <v>4869.83</v>
      </c>
      <c r="AE84">
        <v>576.74</v>
      </c>
      <c r="AF84" s="1">
        <v>137726.81</v>
      </c>
      <c r="AG84" t="s">
        <v>4</v>
      </c>
      <c r="AH84" s="1">
        <v>34966</v>
      </c>
      <c r="AI84" s="1">
        <v>52897.8</v>
      </c>
      <c r="AJ84">
        <v>48.95</v>
      </c>
      <c r="AK84">
        <v>29.82</v>
      </c>
      <c r="AL84">
        <v>37.25</v>
      </c>
      <c r="AM84">
        <v>4.5199999999999996</v>
      </c>
      <c r="AN84" s="1">
        <v>1620.41</v>
      </c>
      <c r="AO84">
        <v>0.96899999999999997</v>
      </c>
      <c r="AP84" s="1">
        <v>1420.32</v>
      </c>
      <c r="AQ84" s="1">
        <v>1991.22</v>
      </c>
      <c r="AR84" s="1">
        <v>6083.16</v>
      </c>
      <c r="AS84">
        <v>641.70000000000005</v>
      </c>
      <c r="AT84">
        <v>335.09</v>
      </c>
      <c r="AU84" s="1">
        <v>10471.49</v>
      </c>
      <c r="AV84" s="1">
        <v>5400.64</v>
      </c>
      <c r="AW84">
        <v>0.44979999999999998</v>
      </c>
      <c r="AX84" s="1">
        <v>4562.76</v>
      </c>
      <c r="AY84">
        <v>0.38</v>
      </c>
      <c r="AZ84" s="1">
        <v>1342.38</v>
      </c>
      <c r="BA84">
        <v>0.1118</v>
      </c>
      <c r="BB84">
        <v>699.94</v>
      </c>
      <c r="BC84">
        <v>5.8299999999999998E-2</v>
      </c>
      <c r="BD84" s="1">
        <v>12005.72</v>
      </c>
      <c r="BE84" s="1">
        <v>4596.37</v>
      </c>
      <c r="BF84">
        <v>1.2758</v>
      </c>
      <c r="BG84">
        <v>0.54210000000000003</v>
      </c>
      <c r="BH84">
        <v>0.21379999999999999</v>
      </c>
      <c r="BI84">
        <v>0.19950000000000001</v>
      </c>
      <c r="BJ84">
        <v>2.8299999999999999E-2</v>
      </c>
      <c r="BK84">
        <v>1.6299999999999999E-2</v>
      </c>
    </row>
    <row r="85" spans="1:63" x14ac:dyDescent="0.25">
      <c r="A85" t="s">
        <v>87</v>
      </c>
      <c r="B85">
        <v>45278</v>
      </c>
      <c r="C85">
        <v>186.29</v>
      </c>
      <c r="D85">
        <v>9.5</v>
      </c>
      <c r="E85" s="1">
        <v>1770.39</v>
      </c>
      <c r="F85" s="1">
        <v>1677.72</v>
      </c>
      <c r="G85">
        <v>1.8E-3</v>
      </c>
      <c r="H85">
        <v>2.0000000000000001E-4</v>
      </c>
      <c r="I85">
        <v>5.4999999999999997E-3</v>
      </c>
      <c r="J85">
        <v>1E-3</v>
      </c>
      <c r="K85">
        <v>1.26E-2</v>
      </c>
      <c r="L85">
        <v>0.95879999999999999</v>
      </c>
      <c r="M85">
        <v>0.02</v>
      </c>
      <c r="N85">
        <v>0.45650000000000002</v>
      </c>
      <c r="O85">
        <v>1.6000000000000001E-3</v>
      </c>
      <c r="P85">
        <v>0.159</v>
      </c>
      <c r="Q85" s="1">
        <v>54425.58</v>
      </c>
      <c r="R85">
        <v>0.20960000000000001</v>
      </c>
      <c r="S85">
        <v>0.2016</v>
      </c>
      <c r="T85">
        <v>0.58879999999999999</v>
      </c>
      <c r="U85">
        <v>14.15</v>
      </c>
      <c r="V85" s="1">
        <v>71031.210000000006</v>
      </c>
      <c r="W85">
        <v>120.65</v>
      </c>
      <c r="X85" s="1">
        <v>201452.67</v>
      </c>
      <c r="Y85">
        <v>0.59550000000000003</v>
      </c>
      <c r="Z85">
        <v>0.15570000000000001</v>
      </c>
      <c r="AA85">
        <v>0.24879999999999999</v>
      </c>
      <c r="AB85">
        <v>0.40450000000000003</v>
      </c>
      <c r="AC85">
        <v>201.45</v>
      </c>
      <c r="AD85" s="1">
        <v>5461.18</v>
      </c>
      <c r="AE85">
        <v>429.8</v>
      </c>
      <c r="AF85" s="1">
        <v>159921.59</v>
      </c>
      <c r="AG85" t="s">
        <v>4</v>
      </c>
      <c r="AH85" s="1">
        <v>32366</v>
      </c>
      <c r="AI85" s="1">
        <v>51157.06</v>
      </c>
      <c r="AJ85">
        <v>34.04</v>
      </c>
      <c r="AK85">
        <v>23.58</v>
      </c>
      <c r="AL85">
        <v>26.32</v>
      </c>
      <c r="AM85">
        <v>4.47</v>
      </c>
      <c r="AN85" s="1">
        <v>1382.35</v>
      </c>
      <c r="AO85">
        <v>0.8982</v>
      </c>
      <c r="AP85" s="1">
        <v>1505.86</v>
      </c>
      <c r="AQ85" s="1">
        <v>2521.29</v>
      </c>
      <c r="AR85" s="1">
        <v>6554.85</v>
      </c>
      <c r="AS85">
        <v>607.19000000000005</v>
      </c>
      <c r="AT85">
        <v>335.28</v>
      </c>
      <c r="AU85" s="1">
        <v>11524.47</v>
      </c>
      <c r="AV85" s="1">
        <v>6981.35</v>
      </c>
      <c r="AW85">
        <v>0.49059999999999998</v>
      </c>
      <c r="AX85" s="1">
        <v>5025.01</v>
      </c>
      <c r="AY85">
        <v>0.35310000000000002</v>
      </c>
      <c r="AZ85" s="1">
        <v>1304.23</v>
      </c>
      <c r="BA85">
        <v>9.1600000000000001E-2</v>
      </c>
      <c r="BB85">
        <v>920.3</v>
      </c>
      <c r="BC85">
        <v>6.4699999999999994E-2</v>
      </c>
      <c r="BD85" s="1">
        <v>14230.9</v>
      </c>
      <c r="BE85" s="1">
        <v>5707.5</v>
      </c>
      <c r="BF85">
        <v>1.8449</v>
      </c>
      <c r="BG85">
        <v>0.51190000000000002</v>
      </c>
      <c r="BH85">
        <v>0.23200000000000001</v>
      </c>
      <c r="BI85">
        <v>0.20050000000000001</v>
      </c>
      <c r="BJ85">
        <v>3.9899999999999998E-2</v>
      </c>
      <c r="BK85">
        <v>1.5699999999999999E-2</v>
      </c>
    </row>
    <row r="86" spans="1:63" x14ac:dyDescent="0.25">
      <c r="A86" t="s">
        <v>88</v>
      </c>
      <c r="B86">
        <v>47258</v>
      </c>
      <c r="C86">
        <v>39</v>
      </c>
      <c r="D86">
        <v>24.85</v>
      </c>
      <c r="E86">
        <v>969.12</v>
      </c>
      <c r="F86" s="1">
        <v>1011.02</v>
      </c>
      <c r="G86">
        <v>1.0200000000000001E-2</v>
      </c>
      <c r="H86">
        <v>2.0000000000000001E-4</v>
      </c>
      <c r="I86">
        <v>1.17E-2</v>
      </c>
      <c r="J86">
        <v>1.8E-3</v>
      </c>
      <c r="K86">
        <v>5.45E-2</v>
      </c>
      <c r="L86">
        <v>0.8921</v>
      </c>
      <c r="M86">
        <v>2.9600000000000001E-2</v>
      </c>
      <c r="N86">
        <v>0.2366</v>
      </c>
      <c r="O86">
        <v>7.4999999999999997E-3</v>
      </c>
      <c r="P86">
        <v>0.1134</v>
      </c>
      <c r="Q86" s="1">
        <v>58720.1</v>
      </c>
      <c r="R86">
        <v>0.21859999999999999</v>
      </c>
      <c r="S86">
        <v>0.15759999999999999</v>
      </c>
      <c r="T86">
        <v>0.62380000000000002</v>
      </c>
      <c r="U86">
        <v>8.82</v>
      </c>
      <c r="V86" s="1">
        <v>75218.91</v>
      </c>
      <c r="W86">
        <v>107.5</v>
      </c>
      <c r="X86" s="1">
        <v>226771.97</v>
      </c>
      <c r="Y86">
        <v>0.73709999999999998</v>
      </c>
      <c r="Z86">
        <v>0.17249999999999999</v>
      </c>
      <c r="AA86">
        <v>9.0399999999999994E-2</v>
      </c>
      <c r="AB86">
        <v>0.26290000000000002</v>
      </c>
      <c r="AC86">
        <v>226.77</v>
      </c>
      <c r="AD86" s="1">
        <v>6577.38</v>
      </c>
      <c r="AE86">
        <v>656.02</v>
      </c>
      <c r="AF86" s="1">
        <v>215873.16</v>
      </c>
      <c r="AG86" t="s">
        <v>4</v>
      </c>
      <c r="AH86" s="1">
        <v>36370</v>
      </c>
      <c r="AI86" s="1">
        <v>65757.279999999999</v>
      </c>
      <c r="AJ86">
        <v>44.98</v>
      </c>
      <c r="AK86">
        <v>26.32</v>
      </c>
      <c r="AL86">
        <v>30.43</v>
      </c>
      <c r="AM86">
        <v>4.37</v>
      </c>
      <c r="AN86" s="1">
        <v>1743.56</v>
      </c>
      <c r="AO86">
        <v>1.0758000000000001</v>
      </c>
      <c r="AP86" s="1">
        <v>1576.32</v>
      </c>
      <c r="AQ86" s="1">
        <v>2024.33</v>
      </c>
      <c r="AR86" s="1">
        <v>6565.7</v>
      </c>
      <c r="AS86">
        <v>537.27</v>
      </c>
      <c r="AT86">
        <v>308.91000000000003</v>
      </c>
      <c r="AU86" s="1">
        <v>11012.53</v>
      </c>
      <c r="AV86" s="1">
        <v>4317.63</v>
      </c>
      <c r="AW86">
        <v>0.33600000000000002</v>
      </c>
      <c r="AX86" s="1">
        <v>6151.27</v>
      </c>
      <c r="AY86">
        <v>0.47870000000000001</v>
      </c>
      <c r="AZ86" s="1">
        <v>1810.77</v>
      </c>
      <c r="BA86">
        <v>0.1409</v>
      </c>
      <c r="BB86">
        <v>570.54999999999995</v>
      </c>
      <c r="BC86">
        <v>4.4400000000000002E-2</v>
      </c>
      <c r="BD86" s="1">
        <v>12850.22</v>
      </c>
      <c r="BE86" s="1">
        <v>3505.01</v>
      </c>
      <c r="BF86">
        <v>0.71419999999999995</v>
      </c>
      <c r="BG86">
        <v>0.53539999999999999</v>
      </c>
      <c r="BH86">
        <v>0.2145</v>
      </c>
      <c r="BI86">
        <v>0.2014</v>
      </c>
      <c r="BJ86">
        <v>3.04E-2</v>
      </c>
      <c r="BK86">
        <v>1.83E-2</v>
      </c>
    </row>
    <row r="87" spans="1:63" x14ac:dyDescent="0.25">
      <c r="A87" t="s">
        <v>89</v>
      </c>
      <c r="B87">
        <v>43729</v>
      </c>
      <c r="C87">
        <v>89.19</v>
      </c>
      <c r="D87">
        <v>24.53</v>
      </c>
      <c r="E87" s="1">
        <v>2187.59</v>
      </c>
      <c r="F87" s="1">
        <v>2104.8000000000002</v>
      </c>
      <c r="G87">
        <v>6.6E-3</v>
      </c>
      <c r="H87">
        <v>3.7000000000000002E-3</v>
      </c>
      <c r="I87">
        <v>1.61E-2</v>
      </c>
      <c r="J87">
        <v>1.1999999999999999E-3</v>
      </c>
      <c r="K87">
        <v>5.79E-2</v>
      </c>
      <c r="L87">
        <v>0.873</v>
      </c>
      <c r="M87">
        <v>4.1399999999999999E-2</v>
      </c>
      <c r="N87">
        <v>0.41889999999999999</v>
      </c>
      <c r="O87">
        <v>1.2999999999999999E-2</v>
      </c>
      <c r="P87">
        <v>0.1457</v>
      </c>
      <c r="Q87" s="1">
        <v>58257.66</v>
      </c>
      <c r="R87">
        <v>0.23769999999999999</v>
      </c>
      <c r="S87">
        <v>0.17749999999999999</v>
      </c>
      <c r="T87">
        <v>0.5847</v>
      </c>
      <c r="U87">
        <v>15.67</v>
      </c>
      <c r="V87" s="1">
        <v>78250.899999999994</v>
      </c>
      <c r="W87">
        <v>135.62</v>
      </c>
      <c r="X87" s="1">
        <v>157263.84</v>
      </c>
      <c r="Y87">
        <v>0.73860000000000003</v>
      </c>
      <c r="Z87">
        <v>0.20069999999999999</v>
      </c>
      <c r="AA87">
        <v>6.08E-2</v>
      </c>
      <c r="AB87">
        <v>0.26140000000000002</v>
      </c>
      <c r="AC87">
        <v>157.26</v>
      </c>
      <c r="AD87" s="1">
        <v>4575.3999999999996</v>
      </c>
      <c r="AE87">
        <v>517.29999999999995</v>
      </c>
      <c r="AF87" s="1">
        <v>143368.47</v>
      </c>
      <c r="AG87" t="s">
        <v>4</v>
      </c>
      <c r="AH87" s="1">
        <v>32966</v>
      </c>
      <c r="AI87" s="1">
        <v>52554.67</v>
      </c>
      <c r="AJ87">
        <v>44.23</v>
      </c>
      <c r="AK87">
        <v>26.98</v>
      </c>
      <c r="AL87">
        <v>33.340000000000003</v>
      </c>
      <c r="AM87">
        <v>4.1100000000000003</v>
      </c>
      <c r="AN87" s="1">
        <v>1184.53</v>
      </c>
      <c r="AO87">
        <v>1.0572999999999999</v>
      </c>
      <c r="AP87" s="1">
        <v>1344.97</v>
      </c>
      <c r="AQ87" s="1">
        <v>1970.01</v>
      </c>
      <c r="AR87" s="1">
        <v>6558.41</v>
      </c>
      <c r="AS87">
        <v>663.5</v>
      </c>
      <c r="AT87">
        <v>267.31</v>
      </c>
      <c r="AU87" s="1">
        <v>10804.19</v>
      </c>
      <c r="AV87" s="1">
        <v>5551.27</v>
      </c>
      <c r="AW87">
        <v>0.44769999999999999</v>
      </c>
      <c r="AX87" s="1">
        <v>4635.53</v>
      </c>
      <c r="AY87">
        <v>0.37390000000000001</v>
      </c>
      <c r="AZ87" s="1">
        <v>1340.62</v>
      </c>
      <c r="BA87">
        <v>0.1081</v>
      </c>
      <c r="BB87">
        <v>870.99</v>
      </c>
      <c r="BC87">
        <v>7.0300000000000001E-2</v>
      </c>
      <c r="BD87" s="1">
        <v>12398.4</v>
      </c>
      <c r="BE87" s="1">
        <v>4236.72</v>
      </c>
      <c r="BF87">
        <v>1.2606999999999999</v>
      </c>
      <c r="BG87">
        <v>0.53359999999999996</v>
      </c>
      <c r="BH87">
        <v>0.2223</v>
      </c>
      <c r="BI87">
        <v>0.19819999999999999</v>
      </c>
      <c r="BJ87">
        <v>2.93E-2</v>
      </c>
      <c r="BK87">
        <v>1.66E-2</v>
      </c>
    </row>
    <row r="88" spans="1:63" x14ac:dyDescent="0.25">
      <c r="A88" t="s">
        <v>90</v>
      </c>
      <c r="B88">
        <v>47829</v>
      </c>
      <c r="C88">
        <v>79.05</v>
      </c>
      <c r="D88">
        <v>14.07</v>
      </c>
      <c r="E88" s="1">
        <v>1112.26</v>
      </c>
      <c r="F88" s="1">
        <v>1128</v>
      </c>
      <c r="G88">
        <v>4.7999999999999996E-3</v>
      </c>
      <c r="H88">
        <v>8.0000000000000004E-4</v>
      </c>
      <c r="I88">
        <v>5.7999999999999996E-3</v>
      </c>
      <c r="J88">
        <v>5.9999999999999995E-4</v>
      </c>
      <c r="K88">
        <v>3.2300000000000002E-2</v>
      </c>
      <c r="L88">
        <v>0.9335</v>
      </c>
      <c r="M88">
        <v>2.2100000000000002E-2</v>
      </c>
      <c r="N88">
        <v>0.22170000000000001</v>
      </c>
      <c r="O88">
        <v>6.7000000000000002E-3</v>
      </c>
      <c r="P88">
        <v>0.1193</v>
      </c>
      <c r="Q88" s="1">
        <v>58311.79</v>
      </c>
      <c r="R88">
        <v>0.22120000000000001</v>
      </c>
      <c r="S88">
        <v>0.16270000000000001</v>
      </c>
      <c r="T88">
        <v>0.61609999999999998</v>
      </c>
      <c r="U88">
        <v>9.61</v>
      </c>
      <c r="V88" s="1">
        <v>73017.259999999995</v>
      </c>
      <c r="W88">
        <v>111.48</v>
      </c>
      <c r="X88" s="1">
        <v>183524.17</v>
      </c>
      <c r="Y88">
        <v>0.85199999999999998</v>
      </c>
      <c r="Z88">
        <v>7.7499999999999999E-2</v>
      </c>
      <c r="AA88">
        <v>7.0499999999999993E-2</v>
      </c>
      <c r="AB88">
        <v>0.14799999999999999</v>
      </c>
      <c r="AC88">
        <v>183.52</v>
      </c>
      <c r="AD88" s="1">
        <v>4978.49</v>
      </c>
      <c r="AE88">
        <v>609.41999999999996</v>
      </c>
      <c r="AF88" s="1">
        <v>171590.15</v>
      </c>
      <c r="AG88" t="s">
        <v>4</v>
      </c>
      <c r="AH88" s="1">
        <v>39172</v>
      </c>
      <c r="AI88" s="1">
        <v>62760.9</v>
      </c>
      <c r="AJ88">
        <v>40.32</v>
      </c>
      <c r="AK88">
        <v>25.95</v>
      </c>
      <c r="AL88">
        <v>27.99</v>
      </c>
      <c r="AM88">
        <v>4.68</v>
      </c>
      <c r="AN88" s="1">
        <v>1521.29</v>
      </c>
      <c r="AO88">
        <v>1.1354</v>
      </c>
      <c r="AP88" s="1">
        <v>1452.79</v>
      </c>
      <c r="AQ88" s="1">
        <v>2099.9</v>
      </c>
      <c r="AR88" s="1">
        <v>6488.03</v>
      </c>
      <c r="AS88">
        <v>536.4</v>
      </c>
      <c r="AT88">
        <v>357.96</v>
      </c>
      <c r="AU88" s="1">
        <v>10935.08</v>
      </c>
      <c r="AV88" s="1">
        <v>5128.74</v>
      </c>
      <c r="AW88">
        <v>0.40550000000000003</v>
      </c>
      <c r="AX88" s="1">
        <v>5243.29</v>
      </c>
      <c r="AY88">
        <v>0.41449999999999998</v>
      </c>
      <c r="AZ88" s="1">
        <v>1771.43</v>
      </c>
      <c r="BA88">
        <v>0.14000000000000001</v>
      </c>
      <c r="BB88">
        <v>505.84</v>
      </c>
      <c r="BC88">
        <v>0.04</v>
      </c>
      <c r="BD88" s="1">
        <v>12649.29</v>
      </c>
      <c r="BE88" s="1">
        <v>4628.1000000000004</v>
      </c>
      <c r="BF88">
        <v>1.0931999999999999</v>
      </c>
      <c r="BG88">
        <v>0.54330000000000001</v>
      </c>
      <c r="BH88">
        <v>0.2157</v>
      </c>
      <c r="BI88">
        <v>0.1825</v>
      </c>
      <c r="BJ88">
        <v>3.4700000000000002E-2</v>
      </c>
      <c r="BK88">
        <v>2.3900000000000001E-2</v>
      </c>
    </row>
    <row r="89" spans="1:63" x14ac:dyDescent="0.25">
      <c r="A89" t="s">
        <v>91</v>
      </c>
      <c r="B89">
        <v>43737</v>
      </c>
      <c r="C89">
        <v>30.19</v>
      </c>
      <c r="D89">
        <v>259.77</v>
      </c>
      <c r="E89" s="1">
        <v>7842.61</v>
      </c>
      <c r="F89" s="1">
        <v>7706.17</v>
      </c>
      <c r="G89">
        <v>9.3200000000000005E-2</v>
      </c>
      <c r="H89">
        <v>1E-3</v>
      </c>
      <c r="I89">
        <v>8.8400000000000006E-2</v>
      </c>
      <c r="J89">
        <v>1.2999999999999999E-3</v>
      </c>
      <c r="K89">
        <v>6.0600000000000001E-2</v>
      </c>
      <c r="L89">
        <v>0.70509999999999995</v>
      </c>
      <c r="M89">
        <v>5.04E-2</v>
      </c>
      <c r="N89">
        <v>0.17519999999999999</v>
      </c>
      <c r="O89">
        <v>4.6300000000000001E-2</v>
      </c>
      <c r="P89">
        <v>0.1226</v>
      </c>
      <c r="Q89" s="1">
        <v>75333.649999999994</v>
      </c>
      <c r="R89">
        <v>0.1789</v>
      </c>
      <c r="S89">
        <v>0.18759999999999999</v>
      </c>
      <c r="T89">
        <v>0.63339999999999996</v>
      </c>
      <c r="U89">
        <v>44.07</v>
      </c>
      <c r="V89" s="1">
        <v>99299.53</v>
      </c>
      <c r="W89">
        <v>175.73</v>
      </c>
      <c r="X89" s="1">
        <v>212421.16</v>
      </c>
      <c r="Y89">
        <v>0.76119999999999999</v>
      </c>
      <c r="Z89">
        <v>0.21160000000000001</v>
      </c>
      <c r="AA89">
        <v>2.7199999999999998E-2</v>
      </c>
      <c r="AB89">
        <v>0.23880000000000001</v>
      </c>
      <c r="AC89">
        <v>212.42</v>
      </c>
      <c r="AD89" s="1">
        <v>9178.23</v>
      </c>
      <c r="AE89">
        <v>912.54</v>
      </c>
      <c r="AF89" s="1">
        <v>225847.76</v>
      </c>
      <c r="AG89" t="s">
        <v>4</v>
      </c>
      <c r="AH89" s="1">
        <v>50987</v>
      </c>
      <c r="AI89" s="1">
        <v>97887.87</v>
      </c>
      <c r="AJ89">
        <v>73.8</v>
      </c>
      <c r="AK89">
        <v>39.67</v>
      </c>
      <c r="AL89">
        <v>46.49</v>
      </c>
      <c r="AM89">
        <v>4.9800000000000004</v>
      </c>
      <c r="AN89" s="1">
        <v>1634.94</v>
      </c>
      <c r="AO89">
        <v>0.67549999999999999</v>
      </c>
      <c r="AP89" s="1">
        <v>1431.03</v>
      </c>
      <c r="AQ89" s="1">
        <v>2106.12</v>
      </c>
      <c r="AR89" s="1">
        <v>7671.28</v>
      </c>
      <c r="AS89">
        <v>871.53</v>
      </c>
      <c r="AT89">
        <v>430.29</v>
      </c>
      <c r="AU89" s="1">
        <v>12510.25</v>
      </c>
      <c r="AV89" s="1">
        <v>3491.44</v>
      </c>
      <c r="AW89">
        <v>0.26600000000000001</v>
      </c>
      <c r="AX89" s="1">
        <v>8104.4</v>
      </c>
      <c r="AY89">
        <v>0.61750000000000005</v>
      </c>
      <c r="AZ89" s="1">
        <v>1051.0899999999999</v>
      </c>
      <c r="BA89">
        <v>8.0100000000000005E-2</v>
      </c>
      <c r="BB89">
        <v>478.44</v>
      </c>
      <c r="BC89">
        <v>3.6499999999999998E-2</v>
      </c>
      <c r="BD89" s="1">
        <v>13125.38</v>
      </c>
      <c r="BE89" s="1">
        <v>2105.46</v>
      </c>
      <c r="BF89">
        <v>0.26400000000000001</v>
      </c>
      <c r="BG89">
        <v>0.6099</v>
      </c>
      <c r="BH89">
        <v>0.22939999999999999</v>
      </c>
      <c r="BI89">
        <v>0.11840000000000001</v>
      </c>
      <c r="BJ89">
        <v>2.7300000000000001E-2</v>
      </c>
      <c r="BK89">
        <v>1.4999999999999999E-2</v>
      </c>
    </row>
    <row r="90" spans="1:63" x14ac:dyDescent="0.25">
      <c r="A90" t="s">
        <v>92</v>
      </c>
      <c r="B90">
        <v>46714</v>
      </c>
      <c r="C90">
        <v>108.9</v>
      </c>
      <c r="D90">
        <v>8.1300000000000008</v>
      </c>
      <c r="E90">
        <v>885.21</v>
      </c>
      <c r="F90">
        <v>877.25</v>
      </c>
      <c r="G90">
        <v>2.3999999999999998E-3</v>
      </c>
      <c r="H90">
        <v>4.0000000000000002E-4</v>
      </c>
      <c r="I90">
        <v>5.5999999999999999E-3</v>
      </c>
      <c r="J90">
        <v>1E-3</v>
      </c>
      <c r="K90">
        <v>5.0900000000000001E-2</v>
      </c>
      <c r="L90">
        <v>0.9173</v>
      </c>
      <c r="M90">
        <v>2.23E-2</v>
      </c>
      <c r="N90">
        <v>0.35239999999999999</v>
      </c>
      <c r="O90">
        <v>4.4000000000000003E-3</v>
      </c>
      <c r="P90">
        <v>0.14419999999999999</v>
      </c>
      <c r="Q90" s="1">
        <v>55820.52</v>
      </c>
      <c r="R90">
        <v>0.20860000000000001</v>
      </c>
      <c r="S90">
        <v>0.18360000000000001</v>
      </c>
      <c r="T90">
        <v>0.60770000000000002</v>
      </c>
      <c r="U90">
        <v>9.56</v>
      </c>
      <c r="V90" s="1">
        <v>65985.87</v>
      </c>
      <c r="W90">
        <v>89.39</v>
      </c>
      <c r="X90" s="1">
        <v>171062.8</v>
      </c>
      <c r="Y90">
        <v>0.84489999999999998</v>
      </c>
      <c r="Z90">
        <v>4.65E-2</v>
      </c>
      <c r="AA90">
        <v>0.1086</v>
      </c>
      <c r="AB90">
        <v>0.15509999999999999</v>
      </c>
      <c r="AC90">
        <v>171.06</v>
      </c>
      <c r="AD90" s="1">
        <v>4443.87</v>
      </c>
      <c r="AE90">
        <v>498.27</v>
      </c>
      <c r="AF90" s="1">
        <v>163234.28</v>
      </c>
      <c r="AG90" t="s">
        <v>4</v>
      </c>
      <c r="AH90" s="1">
        <v>34792</v>
      </c>
      <c r="AI90" s="1">
        <v>51936.24</v>
      </c>
      <c r="AJ90">
        <v>37.72</v>
      </c>
      <c r="AK90">
        <v>23.97</v>
      </c>
      <c r="AL90">
        <v>28.97</v>
      </c>
      <c r="AM90">
        <v>4.2300000000000004</v>
      </c>
      <c r="AN90" s="1">
        <v>1577.04</v>
      </c>
      <c r="AO90">
        <v>1.5787</v>
      </c>
      <c r="AP90" s="1">
        <v>1686.9</v>
      </c>
      <c r="AQ90" s="1">
        <v>2380.6999999999998</v>
      </c>
      <c r="AR90" s="1">
        <v>7062.75</v>
      </c>
      <c r="AS90">
        <v>500.57</v>
      </c>
      <c r="AT90">
        <v>295.77999999999997</v>
      </c>
      <c r="AU90" s="1">
        <v>11926.69</v>
      </c>
      <c r="AV90" s="1">
        <v>6747.78</v>
      </c>
      <c r="AW90">
        <v>0.46850000000000003</v>
      </c>
      <c r="AX90" s="1">
        <v>5212.84</v>
      </c>
      <c r="AY90">
        <v>0.36199999999999999</v>
      </c>
      <c r="AZ90" s="1">
        <v>1699.07</v>
      </c>
      <c r="BA90">
        <v>0.11799999999999999</v>
      </c>
      <c r="BB90">
        <v>742.37</v>
      </c>
      <c r="BC90">
        <v>5.1499999999999997E-2</v>
      </c>
      <c r="BD90" s="1">
        <v>14402.07</v>
      </c>
      <c r="BE90" s="1">
        <v>5720.87</v>
      </c>
      <c r="BF90">
        <v>1.9846999999999999</v>
      </c>
      <c r="BG90">
        <v>0.52629999999999999</v>
      </c>
      <c r="BH90">
        <v>0.21890000000000001</v>
      </c>
      <c r="BI90">
        <v>0.19389999999999999</v>
      </c>
      <c r="BJ90">
        <v>3.5999999999999997E-2</v>
      </c>
      <c r="BK90">
        <v>2.4899999999999999E-2</v>
      </c>
    </row>
    <row r="91" spans="1:63" x14ac:dyDescent="0.25">
      <c r="A91" t="s">
        <v>93</v>
      </c>
      <c r="B91">
        <v>45286</v>
      </c>
      <c r="C91">
        <v>19.899999999999999</v>
      </c>
      <c r="D91">
        <v>145.82</v>
      </c>
      <c r="E91" s="1">
        <v>2902.47</v>
      </c>
      <c r="F91" s="1">
        <v>2859.08</v>
      </c>
      <c r="G91">
        <v>4.4200000000000003E-2</v>
      </c>
      <c r="H91">
        <v>5.9999999999999995E-4</v>
      </c>
      <c r="I91">
        <v>3.56E-2</v>
      </c>
      <c r="J91">
        <v>5.9999999999999995E-4</v>
      </c>
      <c r="K91">
        <v>3.2800000000000003E-2</v>
      </c>
      <c r="L91">
        <v>0.84609999999999996</v>
      </c>
      <c r="M91">
        <v>4.02E-2</v>
      </c>
      <c r="N91">
        <v>7.8299999999999995E-2</v>
      </c>
      <c r="O91">
        <v>1.0200000000000001E-2</v>
      </c>
      <c r="P91">
        <v>0.1085</v>
      </c>
      <c r="Q91" s="1">
        <v>74561.36</v>
      </c>
      <c r="R91">
        <v>0.15909999999999999</v>
      </c>
      <c r="S91">
        <v>0.15770000000000001</v>
      </c>
      <c r="T91">
        <v>0.68320000000000003</v>
      </c>
      <c r="U91">
        <v>18.510000000000002</v>
      </c>
      <c r="V91" s="1">
        <v>96706.11</v>
      </c>
      <c r="W91">
        <v>155.37</v>
      </c>
      <c r="X91" s="1">
        <v>256288.03</v>
      </c>
      <c r="Y91">
        <v>0.86260000000000003</v>
      </c>
      <c r="Z91">
        <v>0.1075</v>
      </c>
      <c r="AA91">
        <v>0.03</v>
      </c>
      <c r="AB91">
        <v>0.13739999999999999</v>
      </c>
      <c r="AC91">
        <v>256.29000000000002</v>
      </c>
      <c r="AD91" s="1">
        <v>10593.45</v>
      </c>
      <c r="AE91" s="1">
        <v>1197.8800000000001</v>
      </c>
      <c r="AF91" s="1">
        <v>268738.17</v>
      </c>
      <c r="AG91" t="s">
        <v>4</v>
      </c>
      <c r="AH91" s="1">
        <v>62006</v>
      </c>
      <c r="AI91" s="1">
        <v>154031.6</v>
      </c>
      <c r="AJ91">
        <v>86.9</v>
      </c>
      <c r="AK91">
        <v>43.07</v>
      </c>
      <c r="AL91">
        <v>54.8</v>
      </c>
      <c r="AM91">
        <v>4.93</v>
      </c>
      <c r="AN91" s="1">
        <v>2001.28</v>
      </c>
      <c r="AO91">
        <v>0.60699999999999998</v>
      </c>
      <c r="AP91" s="1">
        <v>1701.31</v>
      </c>
      <c r="AQ91" s="1">
        <v>2153.94</v>
      </c>
      <c r="AR91" s="1">
        <v>7979.07</v>
      </c>
      <c r="AS91">
        <v>918.48</v>
      </c>
      <c r="AT91">
        <v>441.38</v>
      </c>
      <c r="AU91" s="1">
        <v>13194.19</v>
      </c>
      <c r="AV91" s="1">
        <v>3069.23</v>
      </c>
      <c r="AW91">
        <v>0.2215</v>
      </c>
      <c r="AX91" s="1">
        <v>9243.2800000000007</v>
      </c>
      <c r="AY91">
        <v>0.66710000000000003</v>
      </c>
      <c r="AZ91" s="1">
        <v>1178.3</v>
      </c>
      <c r="BA91">
        <v>8.5000000000000006E-2</v>
      </c>
      <c r="BB91">
        <v>365.16</v>
      </c>
      <c r="BC91">
        <v>2.64E-2</v>
      </c>
      <c r="BD91" s="1">
        <v>13855.97</v>
      </c>
      <c r="BE91" s="1">
        <v>1659.79</v>
      </c>
      <c r="BF91">
        <v>0.12959999999999999</v>
      </c>
      <c r="BG91">
        <v>0.59179999999999999</v>
      </c>
      <c r="BH91">
        <v>0.21829999999999999</v>
      </c>
      <c r="BI91">
        <v>0.13850000000000001</v>
      </c>
      <c r="BJ91">
        <v>3.4099999999999998E-2</v>
      </c>
      <c r="BK91">
        <v>1.7299999999999999E-2</v>
      </c>
    </row>
    <row r="92" spans="1:63" x14ac:dyDescent="0.25">
      <c r="A92" t="s">
        <v>94</v>
      </c>
      <c r="B92">
        <v>50138</v>
      </c>
      <c r="C92">
        <v>37.29</v>
      </c>
      <c r="D92">
        <v>38.07</v>
      </c>
      <c r="E92" s="1">
        <v>1419.42</v>
      </c>
      <c r="F92" s="1">
        <v>1385.11</v>
      </c>
      <c r="G92">
        <v>8.6999999999999994E-3</v>
      </c>
      <c r="H92">
        <v>1.5E-3</v>
      </c>
      <c r="I92">
        <v>0.01</v>
      </c>
      <c r="J92">
        <v>8.9999999999999998E-4</v>
      </c>
      <c r="K92">
        <v>1.9800000000000002E-2</v>
      </c>
      <c r="L92">
        <v>0.93379999999999996</v>
      </c>
      <c r="M92">
        <v>2.52E-2</v>
      </c>
      <c r="N92">
        <v>0.31580000000000003</v>
      </c>
      <c r="O92">
        <v>5.4000000000000003E-3</v>
      </c>
      <c r="P92">
        <v>0.13370000000000001</v>
      </c>
      <c r="Q92" s="1">
        <v>57773.67</v>
      </c>
      <c r="R92">
        <v>0.2145</v>
      </c>
      <c r="S92">
        <v>0.1996</v>
      </c>
      <c r="T92">
        <v>0.58589999999999998</v>
      </c>
      <c r="U92">
        <v>10.43</v>
      </c>
      <c r="V92" s="1">
        <v>78830.67</v>
      </c>
      <c r="W92">
        <v>132.16999999999999</v>
      </c>
      <c r="X92" s="1">
        <v>171550.19</v>
      </c>
      <c r="Y92">
        <v>0.78959999999999997</v>
      </c>
      <c r="Z92">
        <v>0.13780000000000001</v>
      </c>
      <c r="AA92">
        <v>7.2599999999999998E-2</v>
      </c>
      <c r="AB92">
        <v>0.2104</v>
      </c>
      <c r="AC92">
        <v>171.55</v>
      </c>
      <c r="AD92" s="1">
        <v>5236.47</v>
      </c>
      <c r="AE92">
        <v>608.75</v>
      </c>
      <c r="AF92" s="1">
        <v>155961.95000000001</v>
      </c>
      <c r="AG92" t="s">
        <v>4</v>
      </c>
      <c r="AH92" s="1">
        <v>36370</v>
      </c>
      <c r="AI92" s="1">
        <v>56993.98</v>
      </c>
      <c r="AJ92">
        <v>46.32</v>
      </c>
      <c r="AK92">
        <v>28.03</v>
      </c>
      <c r="AL92">
        <v>32.619999999999997</v>
      </c>
      <c r="AM92">
        <v>4.83</v>
      </c>
      <c r="AN92" s="1">
        <v>1874.71</v>
      </c>
      <c r="AO92">
        <v>1.004</v>
      </c>
      <c r="AP92" s="1">
        <v>1427.06</v>
      </c>
      <c r="AQ92" s="1">
        <v>2054.0100000000002</v>
      </c>
      <c r="AR92" s="1">
        <v>6120.12</v>
      </c>
      <c r="AS92">
        <v>607.23</v>
      </c>
      <c r="AT92">
        <v>307.55</v>
      </c>
      <c r="AU92" s="1">
        <v>10515.97</v>
      </c>
      <c r="AV92" s="1">
        <v>5130.1000000000004</v>
      </c>
      <c r="AW92">
        <v>0.42120000000000002</v>
      </c>
      <c r="AX92" s="1">
        <v>5121.9399999999996</v>
      </c>
      <c r="AY92">
        <v>0.42059999999999997</v>
      </c>
      <c r="AZ92" s="1">
        <v>1282.6099999999999</v>
      </c>
      <c r="BA92">
        <v>0.1053</v>
      </c>
      <c r="BB92">
        <v>643.80999999999995</v>
      </c>
      <c r="BC92">
        <v>5.2900000000000003E-2</v>
      </c>
      <c r="BD92" s="1">
        <v>12178.46</v>
      </c>
      <c r="BE92" s="1">
        <v>3949.69</v>
      </c>
      <c r="BF92">
        <v>0.95440000000000003</v>
      </c>
      <c r="BG92">
        <v>0.52939999999999998</v>
      </c>
      <c r="BH92">
        <v>0.21260000000000001</v>
      </c>
      <c r="BI92">
        <v>0.2069</v>
      </c>
      <c r="BJ92">
        <v>3.1199999999999999E-2</v>
      </c>
      <c r="BK92">
        <v>1.9900000000000001E-2</v>
      </c>
    </row>
    <row r="93" spans="1:63" x14ac:dyDescent="0.25">
      <c r="A93" t="s">
        <v>95</v>
      </c>
      <c r="B93">
        <v>47183</v>
      </c>
      <c r="C93">
        <v>80.900000000000006</v>
      </c>
      <c r="D93">
        <v>32.04</v>
      </c>
      <c r="E93" s="1">
        <v>2592.06</v>
      </c>
      <c r="F93" s="1">
        <v>2537.04</v>
      </c>
      <c r="G93">
        <v>1.3100000000000001E-2</v>
      </c>
      <c r="H93">
        <v>2.9999999999999997E-4</v>
      </c>
      <c r="I93">
        <v>1.23E-2</v>
      </c>
      <c r="J93">
        <v>1.2999999999999999E-3</v>
      </c>
      <c r="K93">
        <v>2.7199999999999998E-2</v>
      </c>
      <c r="L93">
        <v>0.91369999999999996</v>
      </c>
      <c r="M93">
        <v>3.2000000000000001E-2</v>
      </c>
      <c r="N93">
        <v>0.20780000000000001</v>
      </c>
      <c r="O93">
        <v>7.9000000000000008E-3</v>
      </c>
      <c r="P93">
        <v>0.12230000000000001</v>
      </c>
      <c r="Q93" s="1">
        <v>62621.23</v>
      </c>
      <c r="R93">
        <v>0.19209999999999999</v>
      </c>
      <c r="S93">
        <v>0.20030000000000001</v>
      </c>
      <c r="T93">
        <v>0.60760000000000003</v>
      </c>
      <c r="U93">
        <v>16.329999999999998</v>
      </c>
      <c r="V93" s="1">
        <v>86124.96</v>
      </c>
      <c r="W93">
        <v>154.41</v>
      </c>
      <c r="X93" s="1">
        <v>211956.75</v>
      </c>
      <c r="Y93">
        <v>0.81040000000000001</v>
      </c>
      <c r="Z93">
        <v>0.1178</v>
      </c>
      <c r="AA93">
        <v>7.1800000000000003E-2</v>
      </c>
      <c r="AB93">
        <v>0.18959999999999999</v>
      </c>
      <c r="AC93">
        <v>211.96</v>
      </c>
      <c r="AD93" s="1">
        <v>6415.07</v>
      </c>
      <c r="AE93">
        <v>723.05</v>
      </c>
      <c r="AF93" s="1">
        <v>205698.55</v>
      </c>
      <c r="AG93" t="s">
        <v>4</v>
      </c>
      <c r="AH93" s="1">
        <v>43543</v>
      </c>
      <c r="AI93" s="1">
        <v>78610.75</v>
      </c>
      <c r="AJ93">
        <v>46.62</v>
      </c>
      <c r="AK93">
        <v>28.01</v>
      </c>
      <c r="AL93">
        <v>31.26</v>
      </c>
      <c r="AM93">
        <v>4.16</v>
      </c>
      <c r="AN93" s="1">
        <v>1914.72</v>
      </c>
      <c r="AO93">
        <v>0.86860000000000004</v>
      </c>
      <c r="AP93" s="1">
        <v>1388.03</v>
      </c>
      <c r="AQ93" s="1">
        <v>2047.47</v>
      </c>
      <c r="AR93" s="1">
        <v>6408.12</v>
      </c>
      <c r="AS93">
        <v>615.03</v>
      </c>
      <c r="AT93">
        <v>350.4</v>
      </c>
      <c r="AU93" s="1">
        <v>10809.05</v>
      </c>
      <c r="AV93" s="1">
        <v>3990.74</v>
      </c>
      <c r="AW93">
        <v>0.33289999999999997</v>
      </c>
      <c r="AX93" s="1">
        <v>6327.81</v>
      </c>
      <c r="AY93">
        <v>0.52790000000000004</v>
      </c>
      <c r="AZ93" s="1">
        <v>1177.6199999999999</v>
      </c>
      <c r="BA93">
        <v>9.8199999999999996E-2</v>
      </c>
      <c r="BB93">
        <v>490.22</v>
      </c>
      <c r="BC93">
        <v>4.0899999999999999E-2</v>
      </c>
      <c r="BD93" s="1">
        <v>11986.39</v>
      </c>
      <c r="BE93" s="1">
        <v>2812</v>
      </c>
      <c r="BF93">
        <v>0.4703</v>
      </c>
      <c r="BG93">
        <v>0.56569999999999998</v>
      </c>
      <c r="BH93">
        <v>0.22159999999999999</v>
      </c>
      <c r="BI93">
        <v>0.16450000000000001</v>
      </c>
      <c r="BJ93">
        <v>3.1600000000000003E-2</v>
      </c>
      <c r="BK93">
        <v>1.66E-2</v>
      </c>
    </row>
    <row r="94" spans="1:63" x14ac:dyDescent="0.25">
      <c r="A94" t="s">
        <v>96</v>
      </c>
      <c r="B94">
        <v>45294</v>
      </c>
      <c r="C94">
        <v>63.81</v>
      </c>
      <c r="D94">
        <v>22.34</v>
      </c>
      <c r="E94" s="1">
        <v>1425.47</v>
      </c>
      <c r="F94" s="1">
        <v>1358.46</v>
      </c>
      <c r="G94">
        <v>3.5999999999999999E-3</v>
      </c>
      <c r="H94">
        <v>5.0000000000000001E-4</v>
      </c>
      <c r="I94">
        <v>8.6999999999999994E-3</v>
      </c>
      <c r="J94">
        <v>8.9999999999999998E-4</v>
      </c>
      <c r="K94">
        <v>1.6500000000000001E-2</v>
      </c>
      <c r="L94">
        <v>0.94030000000000002</v>
      </c>
      <c r="M94">
        <v>2.9499999999999998E-2</v>
      </c>
      <c r="N94">
        <v>0.4602</v>
      </c>
      <c r="O94">
        <v>2.8E-3</v>
      </c>
      <c r="P94">
        <v>0.1595</v>
      </c>
      <c r="Q94" s="1">
        <v>55355.55</v>
      </c>
      <c r="R94">
        <v>0.20660000000000001</v>
      </c>
      <c r="S94">
        <v>0.20760000000000001</v>
      </c>
      <c r="T94">
        <v>0.58579999999999999</v>
      </c>
      <c r="U94">
        <v>11.02</v>
      </c>
      <c r="V94" s="1">
        <v>74270.149999999994</v>
      </c>
      <c r="W94">
        <v>124.46</v>
      </c>
      <c r="X94" s="1">
        <v>153441.17000000001</v>
      </c>
      <c r="Y94">
        <v>0.74060000000000004</v>
      </c>
      <c r="Z94">
        <v>0.15509999999999999</v>
      </c>
      <c r="AA94">
        <v>0.1043</v>
      </c>
      <c r="AB94">
        <v>0.25940000000000002</v>
      </c>
      <c r="AC94">
        <v>153.44</v>
      </c>
      <c r="AD94" s="1">
        <v>4325.47</v>
      </c>
      <c r="AE94">
        <v>500.14</v>
      </c>
      <c r="AF94" s="1">
        <v>135274.48000000001</v>
      </c>
      <c r="AG94" t="s">
        <v>4</v>
      </c>
      <c r="AH94" s="1">
        <v>31167</v>
      </c>
      <c r="AI94" s="1">
        <v>49603.62</v>
      </c>
      <c r="AJ94">
        <v>39.880000000000003</v>
      </c>
      <c r="AK94">
        <v>26.03</v>
      </c>
      <c r="AL94">
        <v>29.36</v>
      </c>
      <c r="AM94">
        <v>4.22</v>
      </c>
      <c r="AN94">
        <v>931.53</v>
      </c>
      <c r="AO94">
        <v>0.97150000000000003</v>
      </c>
      <c r="AP94" s="1">
        <v>1537.55</v>
      </c>
      <c r="AQ94" s="1">
        <v>2123.96</v>
      </c>
      <c r="AR94" s="1">
        <v>6307.25</v>
      </c>
      <c r="AS94">
        <v>587.70000000000005</v>
      </c>
      <c r="AT94">
        <v>293.55</v>
      </c>
      <c r="AU94" s="1">
        <v>10850.02</v>
      </c>
      <c r="AV94" s="1">
        <v>6610.72</v>
      </c>
      <c r="AW94">
        <v>0.50919999999999999</v>
      </c>
      <c r="AX94" s="1">
        <v>4063.32</v>
      </c>
      <c r="AY94">
        <v>0.313</v>
      </c>
      <c r="AZ94" s="1">
        <v>1379.97</v>
      </c>
      <c r="BA94">
        <v>0.10630000000000001</v>
      </c>
      <c r="BB94">
        <v>927.63</v>
      </c>
      <c r="BC94">
        <v>7.1499999999999994E-2</v>
      </c>
      <c r="BD94" s="1">
        <v>12981.63</v>
      </c>
      <c r="BE94" s="1">
        <v>5389.67</v>
      </c>
      <c r="BF94">
        <v>1.7422</v>
      </c>
      <c r="BG94">
        <v>0.51480000000000004</v>
      </c>
      <c r="BH94">
        <v>0.22450000000000001</v>
      </c>
      <c r="BI94">
        <v>0.20669999999999999</v>
      </c>
      <c r="BJ94">
        <v>3.2899999999999999E-2</v>
      </c>
      <c r="BK94">
        <v>2.12E-2</v>
      </c>
    </row>
    <row r="95" spans="1:63" x14ac:dyDescent="0.25">
      <c r="A95" t="s">
        <v>97</v>
      </c>
      <c r="B95">
        <v>43745</v>
      </c>
      <c r="C95">
        <v>24.57</v>
      </c>
      <c r="D95">
        <v>138.55000000000001</v>
      </c>
      <c r="E95" s="1">
        <v>3404.44</v>
      </c>
      <c r="F95" s="1">
        <v>2957.37</v>
      </c>
      <c r="G95">
        <v>3.8E-3</v>
      </c>
      <c r="H95">
        <v>8.0000000000000004E-4</v>
      </c>
      <c r="I95">
        <v>0.12920000000000001</v>
      </c>
      <c r="J95">
        <v>1.4E-3</v>
      </c>
      <c r="K95">
        <v>5.2699999999999997E-2</v>
      </c>
      <c r="L95">
        <v>0.69510000000000005</v>
      </c>
      <c r="M95">
        <v>0.1169</v>
      </c>
      <c r="N95">
        <v>0.94030000000000002</v>
      </c>
      <c r="O95">
        <v>1.5599999999999999E-2</v>
      </c>
      <c r="P95">
        <v>0.1842</v>
      </c>
      <c r="Q95" s="1">
        <v>58347.57</v>
      </c>
      <c r="R95">
        <v>0.2455</v>
      </c>
      <c r="S95">
        <v>0.17280000000000001</v>
      </c>
      <c r="T95">
        <v>0.58179999999999998</v>
      </c>
      <c r="U95">
        <v>23.86</v>
      </c>
      <c r="V95" s="1">
        <v>78541.149999999994</v>
      </c>
      <c r="W95">
        <v>139.25</v>
      </c>
      <c r="X95" s="1">
        <v>106776.8</v>
      </c>
      <c r="Y95">
        <v>0.67579999999999996</v>
      </c>
      <c r="Z95">
        <v>0.23910000000000001</v>
      </c>
      <c r="AA95">
        <v>8.5099999999999995E-2</v>
      </c>
      <c r="AB95">
        <v>0.32419999999999999</v>
      </c>
      <c r="AC95">
        <v>106.78</v>
      </c>
      <c r="AD95" s="1">
        <v>3750.88</v>
      </c>
      <c r="AE95">
        <v>464.4</v>
      </c>
      <c r="AF95" s="1">
        <v>96836.85</v>
      </c>
      <c r="AG95" t="s">
        <v>4</v>
      </c>
      <c r="AH95" s="1">
        <v>27740</v>
      </c>
      <c r="AI95" s="1">
        <v>43241.26</v>
      </c>
      <c r="AJ95">
        <v>47.84</v>
      </c>
      <c r="AK95">
        <v>31.23</v>
      </c>
      <c r="AL95">
        <v>35</v>
      </c>
      <c r="AM95">
        <v>4.34</v>
      </c>
      <c r="AN95">
        <v>653.79</v>
      </c>
      <c r="AO95">
        <v>0.96020000000000005</v>
      </c>
      <c r="AP95" s="1">
        <v>1585.33</v>
      </c>
      <c r="AQ95" s="1">
        <v>2403.2199999999998</v>
      </c>
      <c r="AR95" s="1">
        <v>7192.9</v>
      </c>
      <c r="AS95">
        <v>789.5</v>
      </c>
      <c r="AT95">
        <v>376.55</v>
      </c>
      <c r="AU95" s="1">
        <v>12347.51</v>
      </c>
      <c r="AV95" s="1">
        <v>8747.44</v>
      </c>
      <c r="AW95">
        <v>0.57779999999999998</v>
      </c>
      <c r="AX95" s="1">
        <v>3845.37</v>
      </c>
      <c r="AY95">
        <v>0.254</v>
      </c>
      <c r="AZ95">
        <v>962.23</v>
      </c>
      <c r="BA95">
        <v>6.3600000000000004E-2</v>
      </c>
      <c r="BB95" s="1">
        <v>1585.48</v>
      </c>
      <c r="BC95">
        <v>0.1047</v>
      </c>
      <c r="BD95" s="1">
        <v>15140.52</v>
      </c>
      <c r="BE95" s="1">
        <v>5704.63</v>
      </c>
      <c r="BF95">
        <v>2.3721000000000001</v>
      </c>
      <c r="BG95">
        <v>0.4869</v>
      </c>
      <c r="BH95">
        <v>0.20269999999999999</v>
      </c>
      <c r="BI95">
        <v>0.2717</v>
      </c>
      <c r="BJ95">
        <v>2.75E-2</v>
      </c>
      <c r="BK95">
        <v>1.12E-2</v>
      </c>
    </row>
    <row r="96" spans="1:63" x14ac:dyDescent="0.25">
      <c r="A96" t="s">
        <v>98</v>
      </c>
      <c r="B96">
        <v>50534</v>
      </c>
      <c r="C96">
        <v>37.479999999999997</v>
      </c>
      <c r="D96">
        <v>36.700000000000003</v>
      </c>
      <c r="E96" s="1">
        <v>1375.42</v>
      </c>
      <c r="F96" s="1">
        <v>1348.86</v>
      </c>
      <c r="G96">
        <v>8.0999999999999996E-3</v>
      </c>
      <c r="H96">
        <v>1.5E-3</v>
      </c>
      <c r="I96">
        <v>9.1999999999999998E-3</v>
      </c>
      <c r="J96">
        <v>8.9999999999999998E-4</v>
      </c>
      <c r="K96">
        <v>1.61E-2</v>
      </c>
      <c r="L96">
        <v>0.94040000000000001</v>
      </c>
      <c r="M96">
        <v>2.3900000000000001E-2</v>
      </c>
      <c r="N96">
        <v>0.3</v>
      </c>
      <c r="O96">
        <v>5.4999999999999997E-3</v>
      </c>
      <c r="P96">
        <v>0.1298</v>
      </c>
      <c r="Q96" s="1">
        <v>57374.83</v>
      </c>
      <c r="R96">
        <v>0.2135</v>
      </c>
      <c r="S96">
        <v>0.19589999999999999</v>
      </c>
      <c r="T96">
        <v>0.59060000000000001</v>
      </c>
      <c r="U96">
        <v>10.38</v>
      </c>
      <c r="V96" s="1">
        <v>77156.649999999994</v>
      </c>
      <c r="W96">
        <v>128.68</v>
      </c>
      <c r="X96" s="1">
        <v>162174.29</v>
      </c>
      <c r="Y96">
        <v>0.79879999999999995</v>
      </c>
      <c r="Z96">
        <v>0.12189999999999999</v>
      </c>
      <c r="AA96">
        <v>7.9299999999999995E-2</v>
      </c>
      <c r="AB96">
        <v>0.20119999999999999</v>
      </c>
      <c r="AC96">
        <v>162.16999999999999</v>
      </c>
      <c r="AD96" s="1">
        <v>4886.5600000000004</v>
      </c>
      <c r="AE96">
        <v>586.16</v>
      </c>
      <c r="AF96" s="1">
        <v>147736.01</v>
      </c>
      <c r="AG96" t="s">
        <v>4</v>
      </c>
      <c r="AH96" s="1">
        <v>36621</v>
      </c>
      <c r="AI96" s="1">
        <v>57350.42</v>
      </c>
      <c r="AJ96">
        <v>45.72</v>
      </c>
      <c r="AK96">
        <v>27.91</v>
      </c>
      <c r="AL96">
        <v>31.93</v>
      </c>
      <c r="AM96">
        <v>5.01</v>
      </c>
      <c r="AN96" s="1">
        <v>1926.38</v>
      </c>
      <c r="AO96">
        <v>0.98950000000000005</v>
      </c>
      <c r="AP96" s="1">
        <v>1398.64</v>
      </c>
      <c r="AQ96" s="1">
        <v>2002.16</v>
      </c>
      <c r="AR96" s="1">
        <v>6133.18</v>
      </c>
      <c r="AS96">
        <v>557.1</v>
      </c>
      <c r="AT96">
        <v>274.52999999999997</v>
      </c>
      <c r="AU96" s="1">
        <v>10365.61</v>
      </c>
      <c r="AV96" s="1">
        <v>5256.22</v>
      </c>
      <c r="AW96">
        <v>0.439</v>
      </c>
      <c r="AX96" s="1">
        <v>4831.68</v>
      </c>
      <c r="AY96">
        <v>0.40360000000000001</v>
      </c>
      <c r="AZ96" s="1">
        <v>1270.1600000000001</v>
      </c>
      <c r="BA96">
        <v>0.1061</v>
      </c>
      <c r="BB96">
        <v>614.77</v>
      </c>
      <c r="BC96">
        <v>5.1299999999999998E-2</v>
      </c>
      <c r="BD96" s="1">
        <v>11972.83</v>
      </c>
      <c r="BE96" s="1">
        <v>4235.8999999999996</v>
      </c>
      <c r="BF96">
        <v>1.0405</v>
      </c>
      <c r="BG96">
        <v>0.53749999999999998</v>
      </c>
      <c r="BH96">
        <v>0.2167</v>
      </c>
      <c r="BI96">
        <v>0.1956</v>
      </c>
      <c r="BJ96">
        <v>3.0200000000000001E-2</v>
      </c>
      <c r="BK96">
        <v>1.9900000000000001E-2</v>
      </c>
    </row>
    <row r="97" spans="1:63" x14ac:dyDescent="0.25">
      <c r="A97" t="s">
        <v>99</v>
      </c>
      <c r="B97">
        <v>43752</v>
      </c>
      <c r="C97">
        <v>68.5</v>
      </c>
      <c r="D97">
        <v>438.53</v>
      </c>
      <c r="E97" s="1">
        <v>30039.52</v>
      </c>
      <c r="F97" s="1">
        <v>22801.98</v>
      </c>
      <c r="G97">
        <v>2.8799999999999999E-2</v>
      </c>
      <c r="H97">
        <v>1.1000000000000001E-3</v>
      </c>
      <c r="I97">
        <v>0.48899999999999999</v>
      </c>
      <c r="J97">
        <v>1.5E-3</v>
      </c>
      <c r="K97">
        <v>0.1115</v>
      </c>
      <c r="L97">
        <v>0.30070000000000002</v>
      </c>
      <c r="M97">
        <v>6.7299999999999999E-2</v>
      </c>
      <c r="N97">
        <v>0.87260000000000004</v>
      </c>
      <c r="O97">
        <v>9.7600000000000006E-2</v>
      </c>
      <c r="P97">
        <v>0.1933</v>
      </c>
      <c r="Q97" s="1">
        <v>66253.45</v>
      </c>
      <c r="R97">
        <v>0.2843</v>
      </c>
      <c r="S97">
        <v>0.17030000000000001</v>
      </c>
      <c r="T97">
        <v>0.5454</v>
      </c>
      <c r="U97">
        <v>216.06</v>
      </c>
      <c r="V97" s="1">
        <v>84425.73</v>
      </c>
      <c r="W97">
        <v>138.65</v>
      </c>
      <c r="X97" s="1">
        <v>113267.55</v>
      </c>
      <c r="Y97">
        <v>0.59</v>
      </c>
      <c r="Z97">
        <v>0.35010000000000002</v>
      </c>
      <c r="AA97">
        <v>5.9900000000000002E-2</v>
      </c>
      <c r="AB97">
        <v>0.41</v>
      </c>
      <c r="AC97">
        <v>113.27</v>
      </c>
      <c r="AD97" s="1">
        <v>5359.47</v>
      </c>
      <c r="AE97">
        <v>479.82</v>
      </c>
      <c r="AF97" s="1">
        <v>97891.61</v>
      </c>
      <c r="AG97" t="s">
        <v>4</v>
      </c>
      <c r="AH97" s="1">
        <v>30184.5</v>
      </c>
      <c r="AI97" s="1">
        <v>48363.09</v>
      </c>
      <c r="AJ97">
        <v>65.31</v>
      </c>
      <c r="AK97">
        <v>39</v>
      </c>
      <c r="AL97">
        <v>50.04</v>
      </c>
      <c r="AM97">
        <v>4.0999999999999996</v>
      </c>
      <c r="AN97">
        <v>812.07</v>
      </c>
      <c r="AO97">
        <v>0.95220000000000005</v>
      </c>
      <c r="AP97" s="1">
        <v>2194.92</v>
      </c>
      <c r="AQ97" s="1">
        <v>3146.71</v>
      </c>
      <c r="AR97" s="1">
        <v>7987.16</v>
      </c>
      <c r="AS97" s="1">
        <v>1055.04</v>
      </c>
      <c r="AT97">
        <v>671.09</v>
      </c>
      <c r="AU97" s="1">
        <v>15054.92</v>
      </c>
      <c r="AV97" s="1">
        <v>9448.15</v>
      </c>
      <c r="AW97">
        <v>0.49349999999999999</v>
      </c>
      <c r="AX97" s="1">
        <v>6682.61</v>
      </c>
      <c r="AY97">
        <v>0.34899999999999998</v>
      </c>
      <c r="AZ97">
        <v>964.92</v>
      </c>
      <c r="BA97">
        <v>5.04E-2</v>
      </c>
      <c r="BB97" s="1">
        <v>2049.64</v>
      </c>
      <c r="BC97">
        <v>0.1071</v>
      </c>
      <c r="BD97" s="1">
        <v>19145.330000000002</v>
      </c>
      <c r="BE97" s="1">
        <v>4424.1000000000004</v>
      </c>
      <c r="BF97">
        <v>1.4468000000000001</v>
      </c>
      <c r="BG97">
        <v>0.46789999999999998</v>
      </c>
      <c r="BH97">
        <v>0.18060000000000001</v>
      </c>
      <c r="BI97">
        <v>0.31490000000000001</v>
      </c>
      <c r="BJ97">
        <v>2.5499999999999998E-2</v>
      </c>
      <c r="BK97">
        <v>1.11E-2</v>
      </c>
    </row>
    <row r="98" spans="1:63" x14ac:dyDescent="0.25">
      <c r="A98" t="s">
        <v>100</v>
      </c>
      <c r="B98">
        <v>43760</v>
      </c>
      <c r="C98">
        <v>45.05</v>
      </c>
      <c r="D98">
        <v>55.63</v>
      </c>
      <c r="E98" s="1">
        <v>2505.86</v>
      </c>
      <c r="F98" s="1">
        <v>2301.46</v>
      </c>
      <c r="G98">
        <v>6.7000000000000002E-3</v>
      </c>
      <c r="H98">
        <v>6.9999999999999999E-4</v>
      </c>
      <c r="I98">
        <v>2.5700000000000001E-2</v>
      </c>
      <c r="J98">
        <v>8.9999999999999998E-4</v>
      </c>
      <c r="K98">
        <v>4.82E-2</v>
      </c>
      <c r="L98">
        <v>0.86070000000000002</v>
      </c>
      <c r="M98">
        <v>5.7000000000000002E-2</v>
      </c>
      <c r="N98">
        <v>0.51639999999999997</v>
      </c>
      <c r="O98">
        <v>1.8100000000000002E-2</v>
      </c>
      <c r="P98">
        <v>0.1638</v>
      </c>
      <c r="Q98" s="1">
        <v>58683.21</v>
      </c>
      <c r="R98">
        <v>0.2077</v>
      </c>
      <c r="S98">
        <v>0.17849999999999999</v>
      </c>
      <c r="T98">
        <v>0.61380000000000001</v>
      </c>
      <c r="U98">
        <v>17.77</v>
      </c>
      <c r="V98" s="1">
        <v>80447.39</v>
      </c>
      <c r="W98">
        <v>136.25</v>
      </c>
      <c r="X98" s="1">
        <v>135385.17000000001</v>
      </c>
      <c r="Y98">
        <v>0.6956</v>
      </c>
      <c r="Z98">
        <v>0.22339999999999999</v>
      </c>
      <c r="AA98">
        <v>8.1000000000000003E-2</v>
      </c>
      <c r="AB98">
        <v>0.3044</v>
      </c>
      <c r="AC98">
        <v>135.38999999999999</v>
      </c>
      <c r="AD98" s="1">
        <v>4456.5600000000004</v>
      </c>
      <c r="AE98">
        <v>493.38</v>
      </c>
      <c r="AF98" s="1">
        <v>125358.72</v>
      </c>
      <c r="AG98" t="s">
        <v>4</v>
      </c>
      <c r="AH98" s="1">
        <v>30732</v>
      </c>
      <c r="AI98" s="1">
        <v>48887.03</v>
      </c>
      <c r="AJ98">
        <v>49.77</v>
      </c>
      <c r="AK98">
        <v>29.45</v>
      </c>
      <c r="AL98">
        <v>36.770000000000003</v>
      </c>
      <c r="AM98">
        <v>4.22</v>
      </c>
      <c r="AN98" s="1">
        <v>1042.8599999999999</v>
      </c>
      <c r="AO98">
        <v>0.92920000000000003</v>
      </c>
      <c r="AP98" s="1">
        <v>1509.85</v>
      </c>
      <c r="AQ98" s="1">
        <v>1918.82</v>
      </c>
      <c r="AR98" s="1">
        <v>6716.77</v>
      </c>
      <c r="AS98">
        <v>665.69</v>
      </c>
      <c r="AT98">
        <v>342.46</v>
      </c>
      <c r="AU98" s="1">
        <v>11153.6</v>
      </c>
      <c r="AV98" s="1">
        <v>6435.85</v>
      </c>
      <c r="AW98">
        <v>0.49590000000000001</v>
      </c>
      <c r="AX98" s="1">
        <v>4361.82</v>
      </c>
      <c r="AY98">
        <v>0.33610000000000001</v>
      </c>
      <c r="AZ98" s="1">
        <v>1177.25</v>
      </c>
      <c r="BA98">
        <v>9.0700000000000003E-2</v>
      </c>
      <c r="BB98" s="1">
        <v>1004.21</v>
      </c>
      <c r="BC98">
        <v>7.7399999999999997E-2</v>
      </c>
      <c r="BD98" s="1">
        <v>12979.14</v>
      </c>
      <c r="BE98" s="1">
        <v>4602.3999999999996</v>
      </c>
      <c r="BF98">
        <v>1.4722999999999999</v>
      </c>
      <c r="BG98">
        <v>0.51900000000000002</v>
      </c>
      <c r="BH98">
        <v>0.22409999999999999</v>
      </c>
      <c r="BI98">
        <v>0.21279999999999999</v>
      </c>
      <c r="BJ98">
        <v>2.92E-2</v>
      </c>
      <c r="BK98">
        <v>1.49E-2</v>
      </c>
    </row>
    <row r="99" spans="1:63" x14ac:dyDescent="0.25">
      <c r="A99" t="s">
        <v>101</v>
      </c>
      <c r="B99">
        <v>46284</v>
      </c>
      <c r="C99">
        <v>41.67</v>
      </c>
      <c r="D99">
        <v>47.7</v>
      </c>
      <c r="E99" s="1">
        <v>1987.61</v>
      </c>
      <c r="F99" s="1">
        <v>1975.82</v>
      </c>
      <c r="G99">
        <v>8.6E-3</v>
      </c>
      <c r="H99">
        <v>6.9999999999999999E-4</v>
      </c>
      <c r="I99">
        <v>2.3300000000000001E-2</v>
      </c>
      <c r="J99">
        <v>1.2999999999999999E-3</v>
      </c>
      <c r="K99">
        <v>5.1299999999999998E-2</v>
      </c>
      <c r="L99">
        <v>0.86909999999999998</v>
      </c>
      <c r="M99">
        <v>4.5499999999999999E-2</v>
      </c>
      <c r="N99">
        <v>0.36749999999999999</v>
      </c>
      <c r="O99">
        <v>1.17E-2</v>
      </c>
      <c r="P99">
        <v>0.13089999999999999</v>
      </c>
      <c r="Q99" s="1">
        <v>60603.28</v>
      </c>
      <c r="R99">
        <v>0.21340000000000001</v>
      </c>
      <c r="S99">
        <v>0.17699999999999999</v>
      </c>
      <c r="T99">
        <v>0.60960000000000003</v>
      </c>
      <c r="U99">
        <v>13.6</v>
      </c>
      <c r="V99" s="1">
        <v>81118.78</v>
      </c>
      <c r="W99">
        <v>141.53</v>
      </c>
      <c r="X99" s="1">
        <v>179957.85</v>
      </c>
      <c r="Y99">
        <v>0.72060000000000002</v>
      </c>
      <c r="Z99">
        <v>0.2036</v>
      </c>
      <c r="AA99">
        <v>7.5800000000000006E-2</v>
      </c>
      <c r="AB99">
        <v>0.27939999999999998</v>
      </c>
      <c r="AC99">
        <v>179.96</v>
      </c>
      <c r="AD99" s="1">
        <v>6053.66</v>
      </c>
      <c r="AE99">
        <v>612.86</v>
      </c>
      <c r="AF99" s="1">
        <v>169420.62</v>
      </c>
      <c r="AG99" t="s">
        <v>4</v>
      </c>
      <c r="AH99" s="1">
        <v>35756</v>
      </c>
      <c r="AI99" s="1">
        <v>58288.36</v>
      </c>
      <c r="AJ99">
        <v>50.94</v>
      </c>
      <c r="AK99">
        <v>30.71</v>
      </c>
      <c r="AL99">
        <v>36.76</v>
      </c>
      <c r="AM99">
        <v>4.6500000000000004</v>
      </c>
      <c r="AN99" s="1">
        <v>1296.82</v>
      </c>
      <c r="AO99">
        <v>0.87860000000000005</v>
      </c>
      <c r="AP99" s="1">
        <v>1386.85</v>
      </c>
      <c r="AQ99" s="1">
        <v>1978.89</v>
      </c>
      <c r="AR99" s="1">
        <v>6326.53</v>
      </c>
      <c r="AS99">
        <v>587.04</v>
      </c>
      <c r="AT99">
        <v>314.43</v>
      </c>
      <c r="AU99" s="1">
        <v>10593.74</v>
      </c>
      <c r="AV99" s="1">
        <v>4830.16</v>
      </c>
      <c r="AW99">
        <v>0.3886</v>
      </c>
      <c r="AX99" s="1">
        <v>5384.18</v>
      </c>
      <c r="AY99">
        <v>0.43319999999999997</v>
      </c>
      <c r="AZ99" s="1">
        <v>1494.42</v>
      </c>
      <c r="BA99">
        <v>0.1202</v>
      </c>
      <c r="BB99">
        <v>721.04</v>
      </c>
      <c r="BC99">
        <v>5.8000000000000003E-2</v>
      </c>
      <c r="BD99" s="1">
        <v>12429.8</v>
      </c>
      <c r="BE99" s="1">
        <v>3642.45</v>
      </c>
      <c r="BF99">
        <v>0.86250000000000004</v>
      </c>
      <c r="BG99">
        <v>0.54520000000000002</v>
      </c>
      <c r="BH99">
        <v>0.21970000000000001</v>
      </c>
      <c r="BI99">
        <v>0.18890000000000001</v>
      </c>
      <c r="BJ99">
        <v>2.9399999999999999E-2</v>
      </c>
      <c r="BK99">
        <v>1.6799999999999999E-2</v>
      </c>
    </row>
    <row r="100" spans="1:63" x14ac:dyDescent="0.25">
      <c r="A100" t="s">
        <v>102</v>
      </c>
      <c r="B100">
        <v>49601</v>
      </c>
      <c r="C100">
        <v>52.24</v>
      </c>
      <c r="D100">
        <v>17.14</v>
      </c>
      <c r="E100">
        <v>895.58</v>
      </c>
      <c r="F100">
        <v>858.99</v>
      </c>
      <c r="G100">
        <v>3.3E-3</v>
      </c>
      <c r="H100">
        <v>4.0000000000000002E-4</v>
      </c>
      <c r="I100">
        <v>8.0000000000000002E-3</v>
      </c>
      <c r="J100">
        <v>5.9999999999999995E-4</v>
      </c>
      <c r="K100">
        <v>2.23E-2</v>
      </c>
      <c r="L100">
        <v>0.93689999999999996</v>
      </c>
      <c r="M100">
        <v>2.86E-2</v>
      </c>
      <c r="N100">
        <v>0.4148</v>
      </c>
      <c r="O100">
        <v>4.8999999999999998E-3</v>
      </c>
      <c r="P100">
        <v>0.14330000000000001</v>
      </c>
      <c r="Q100" s="1">
        <v>53759.16</v>
      </c>
      <c r="R100">
        <v>0.26740000000000003</v>
      </c>
      <c r="S100">
        <v>0.22500000000000001</v>
      </c>
      <c r="T100">
        <v>0.50749999999999995</v>
      </c>
      <c r="U100">
        <v>8.0299999999999994</v>
      </c>
      <c r="V100" s="1">
        <v>72222.350000000006</v>
      </c>
      <c r="W100">
        <v>107.55</v>
      </c>
      <c r="X100" s="1">
        <v>203527.73</v>
      </c>
      <c r="Y100">
        <v>0.80600000000000005</v>
      </c>
      <c r="Z100">
        <v>0.1182</v>
      </c>
      <c r="AA100">
        <v>7.5800000000000006E-2</v>
      </c>
      <c r="AB100">
        <v>0.19400000000000001</v>
      </c>
      <c r="AC100">
        <v>203.53</v>
      </c>
      <c r="AD100" s="1">
        <v>5743.82</v>
      </c>
      <c r="AE100">
        <v>655.81</v>
      </c>
      <c r="AF100" s="1">
        <v>204844.07</v>
      </c>
      <c r="AG100" t="s">
        <v>4</v>
      </c>
      <c r="AH100" s="1">
        <v>33739</v>
      </c>
      <c r="AI100" s="1">
        <v>53360.32</v>
      </c>
      <c r="AJ100">
        <v>44.09</v>
      </c>
      <c r="AK100">
        <v>26.58</v>
      </c>
      <c r="AL100">
        <v>30.1</v>
      </c>
      <c r="AM100">
        <v>4.38</v>
      </c>
      <c r="AN100" s="1">
        <v>1575.98</v>
      </c>
      <c r="AO100">
        <v>1.2271000000000001</v>
      </c>
      <c r="AP100" s="1">
        <v>1802.18</v>
      </c>
      <c r="AQ100" s="1">
        <v>2322.6</v>
      </c>
      <c r="AR100" s="1">
        <v>6614.11</v>
      </c>
      <c r="AS100">
        <v>598.75</v>
      </c>
      <c r="AT100">
        <v>258.83</v>
      </c>
      <c r="AU100" s="1">
        <v>11596.47</v>
      </c>
      <c r="AV100" s="1">
        <v>6078.25</v>
      </c>
      <c r="AW100">
        <v>0.43149999999999999</v>
      </c>
      <c r="AX100" s="1">
        <v>5528.87</v>
      </c>
      <c r="AY100">
        <v>0.39250000000000002</v>
      </c>
      <c r="AZ100" s="1">
        <v>1598.37</v>
      </c>
      <c r="BA100">
        <v>0.1135</v>
      </c>
      <c r="BB100">
        <v>880.48</v>
      </c>
      <c r="BC100">
        <v>6.25E-2</v>
      </c>
      <c r="BD100" s="1">
        <v>14085.96</v>
      </c>
      <c r="BE100" s="1">
        <v>4661.54</v>
      </c>
      <c r="BF100">
        <v>1.2488999999999999</v>
      </c>
      <c r="BG100">
        <v>0.49759999999999999</v>
      </c>
      <c r="BH100">
        <v>0.21429999999999999</v>
      </c>
      <c r="BI100">
        <v>0.23699999999999999</v>
      </c>
      <c r="BJ100">
        <v>3.2399999999999998E-2</v>
      </c>
      <c r="BK100">
        <v>1.8700000000000001E-2</v>
      </c>
    </row>
    <row r="101" spans="1:63" x14ac:dyDescent="0.25">
      <c r="A101" t="s">
        <v>103</v>
      </c>
      <c r="B101">
        <v>43778</v>
      </c>
      <c r="C101">
        <v>98.67</v>
      </c>
      <c r="D101">
        <v>15.23</v>
      </c>
      <c r="E101" s="1">
        <v>1503.12</v>
      </c>
      <c r="F101" s="1">
        <v>1463.96</v>
      </c>
      <c r="G101">
        <v>2.5000000000000001E-3</v>
      </c>
      <c r="H101">
        <v>4.0000000000000002E-4</v>
      </c>
      <c r="I101">
        <v>1.83E-2</v>
      </c>
      <c r="J101">
        <v>8.9999999999999998E-4</v>
      </c>
      <c r="K101">
        <v>1.41E-2</v>
      </c>
      <c r="L101">
        <v>0.92169999999999996</v>
      </c>
      <c r="M101">
        <v>4.2099999999999999E-2</v>
      </c>
      <c r="N101">
        <v>0.8841</v>
      </c>
      <c r="O101">
        <v>8.9999999999999998E-4</v>
      </c>
      <c r="P101">
        <v>0.17530000000000001</v>
      </c>
      <c r="Q101" s="1">
        <v>56130.3</v>
      </c>
      <c r="R101">
        <v>0.23280000000000001</v>
      </c>
      <c r="S101">
        <v>0.18990000000000001</v>
      </c>
      <c r="T101">
        <v>0.57730000000000004</v>
      </c>
      <c r="U101">
        <v>12.65</v>
      </c>
      <c r="V101" s="1">
        <v>77197.399999999994</v>
      </c>
      <c r="W101">
        <v>114.61</v>
      </c>
      <c r="X101" s="1">
        <v>117021.59</v>
      </c>
      <c r="Y101">
        <v>0.68740000000000001</v>
      </c>
      <c r="Z101">
        <v>0.15110000000000001</v>
      </c>
      <c r="AA101">
        <v>0.1615</v>
      </c>
      <c r="AB101">
        <v>0.31259999999999999</v>
      </c>
      <c r="AC101">
        <v>117.02</v>
      </c>
      <c r="AD101" s="1">
        <v>2985.84</v>
      </c>
      <c r="AE101">
        <v>323.27999999999997</v>
      </c>
      <c r="AF101" s="1">
        <v>97096.03</v>
      </c>
      <c r="AG101" t="s">
        <v>4</v>
      </c>
      <c r="AH101" s="1">
        <v>28975</v>
      </c>
      <c r="AI101" s="1">
        <v>43124.74</v>
      </c>
      <c r="AJ101">
        <v>33.619999999999997</v>
      </c>
      <c r="AK101">
        <v>23.48</v>
      </c>
      <c r="AL101">
        <v>25.99</v>
      </c>
      <c r="AM101">
        <v>3.96</v>
      </c>
      <c r="AN101" s="1">
        <v>1010.78</v>
      </c>
      <c r="AO101">
        <v>0.89670000000000005</v>
      </c>
      <c r="AP101" s="1">
        <v>1580.46</v>
      </c>
      <c r="AQ101" s="1">
        <v>2702.26</v>
      </c>
      <c r="AR101" s="1">
        <v>7342.17</v>
      </c>
      <c r="AS101">
        <v>590.47</v>
      </c>
      <c r="AT101">
        <v>380.75</v>
      </c>
      <c r="AU101" s="1">
        <v>12596.1</v>
      </c>
      <c r="AV101" s="1">
        <v>8951.44</v>
      </c>
      <c r="AW101">
        <v>0.62470000000000003</v>
      </c>
      <c r="AX101" s="1">
        <v>2725.89</v>
      </c>
      <c r="AY101">
        <v>0.19020000000000001</v>
      </c>
      <c r="AZ101" s="1">
        <v>1294.57</v>
      </c>
      <c r="BA101">
        <v>9.0399999999999994E-2</v>
      </c>
      <c r="BB101" s="1">
        <v>1356.4</v>
      </c>
      <c r="BC101">
        <v>9.4700000000000006E-2</v>
      </c>
      <c r="BD101" s="1">
        <v>14328.3</v>
      </c>
      <c r="BE101" s="1">
        <v>7813.5</v>
      </c>
      <c r="BF101">
        <v>3.6377999999999999</v>
      </c>
      <c r="BG101">
        <v>0.51200000000000001</v>
      </c>
      <c r="BH101">
        <v>0.2364</v>
      </c>
      <c r="BI101">
        <v>0.1978</v>
      </c>
      <c r="BJ101">
        <v>3.9100000000000003E-2</v>
      </c>
      <c r="BK101">
        <v>1.47E-2</v>
      </c>
    </row>
    <row r="102" spans="1:63" x14ac:dyDescent="0.25">
      <c r="A102" t="s">
        <v>104</v>
      </c>
      <c r="B102">
        <v>49411</v>
      </c>
      <c r="C102">
        <v>114.05</v>
      </c>
      <c r="D102">
        <v>13</v>
      </c>
      <c r="E102" s="1">
        <v>1482.06</v>
      </c>
      <c r="F102" s="1">
        <v>1458.65</v>
      </c>
      <c r="G102">
        <v>2.8999999999999998E-3</v>
      </c>
      <c r="H102">
        <v>4.0000000000000002E-4</v>
      </c>
      <c r="I102">
        <v>5.7999999999999996E-3</v>
      </c>
      <c r="J102">
        <v>8.9999999999999998E-4</v>
      </c>
      <c r="K102">
        <v>1.54E-2</v>
      </c>
      <c r="L102">
        <v>0.95069999999999999</v>
      </c>
      <c r="M102">
        <v>2.4E-2</v>
      </c>
      <c r="N102">
        <v>0.35149999999999998</v>
      </c>
      <c r="O102">
        <v>1.2999999999999999E-3</v>
      </c>
      <c r="P102">
        <v>0.1399</v>
      </c>
      <c r="Q102" s="1">
        <v>56522.61</v>
      </c>
      <c r="R102">
        <v>0.2099</v>
      </c>
      <c r="S102">
        <v>0.1817</v>
      </c>
      <c r="T102">
        <v>0.60840000000000005</v>
      </c>
      <c r="U102">
        <v>12.46</v>
      </c>
      <c r="V102" s="1">
        <v>73410.58</v>
      </c>
      <c r="W102">
        <v>114.41</v>
      </c>
      <c r="X102" s="1">
        <v>160015.41</v>
      </c>
      <c r="Y102">
        <v>0.82069999999999999</v>
      </c>
      <c r="Z102">
        <v>7.8E-2</v>
      </c>
      <c r="AA102">
        <v>0.1013</v>
      </c>
      <c r="AB102">
        <v>0.17929999999999999</v>
      </c>
      <c r="AC102">
        <v>160.02000000000001</v>
      </c>
      <c r="AD102" s="1">
        <v>4121.0600000000004</v>
      </c>
      <c r="AE102">
        <v>460.56</v>
      </c>
      <c r="AF102" s="1">
        <v>146792.34</v>
      </c>
      <c r="AG102" t="s">
        <v>4</v>
      </c>
      <c r="AH102" s="1">
        <v>35502</v>
      </c>
      <c r="AI102" s="1">
        <v>55309.94</v>
      </c>
      <c r="AJ102">
        <v>39.85</v>
      </c>
      <c r="AK102">
        <v>23.77</v>
      </c>
      <c r="AL102">
        <v>26.72</v>
      </c>
      <c r="AM102">
        <v>4.3499999999999996</v>
      </c>
      <c r="AN102" s="1">
        <v>1289.17</v>
      </c>
      <c r="AO102">
        <v>1.0982000000000001</v>
      </c>
      <c r="AP102" s="1">
        <v>1450.64</v>
      </c>
      <c r="AQ102" s="1">
        <v>2305.29</v>
      </c>
      <c r="AR102" s="1">
        <v>6523.45</v>
      </c>
      <c r="AS102">
        <v>535.03</v>
      </c>
      <c r="AT102">
        <v>343.53</v>
      </c>
      <c r="AU102" s="1">
        <v>11157.94</v>
      </c>
      <c r="AV102" s="1">
        <v>6147.18</v>
      </c>
      <c r="AW102">
        <v>0.4859</v>
      </c>
      <c r="AX102" s="1">
        <v>4291.53</v>
      </c>
      <c r="AY102">
        <v>0.3392</v>
      </c>
      <c r="AZ102" s="1">
        <v>1497.08</v>
      </c>
      <c r="BA102">
        <v>0.1183</v>
      </c>
      <c r="BB102">
        <v>714.47</v>
      </c>
      <c r="BC102">
        <v>5.6500000000000002E-2</v>
      </c>
      <c r="BD102" s="1">
        <v>12650.25</v>
      </c>
      <c r="BE102" s="1">
        <v>5466.01</v>
      </c>
      <c r="BF102">
        <v>1.5696000000000001</v>
      </c>
      <c r="BG102">
        <v>0.52659999999999996</v>
      </c>
      <c r="BH102">
        <v>0.2329</v>
      </c>
      <c r="BI102">
        <v>0.19259999999999999</v>
      </c>
      <c r="BJ102">
        <v>3.3099999999999997E-2</v>
      </c>
      <c r="BK102">
        <v>1.47E-2</v>
      </c>
    </row>
    <row r="103" spans="1:63" x14ac:dyDescent="0.25">
      <c r="A103" t="s">
        <v>105</v>
      </c>
      <c r="B103">
        <v>48132</v>
      </c>
      <c r="C103">
        <v>12.86</v>
      </c>
      <c r="D103">
        <v>222.62</v>
      </c>
      <c r="E103" s="1">
        <v>2862.31</v>
      </c>
      <c r="F103" s="1">
        <v>2448.77</v>
      </c>
      <c r="G103">
        <v>2.7000000000000001E-3</v>
      </c>
      <c r="H103">
        <v>6.9999999999999999E-4</v>
      </c>
      <c r="I103">
        <v>0.28960000000000002</v>
      </c>
      <c r="J103">
        <v>1.1999999999999999E-3</v>
      </c>
      <c r="K103">
        <v>0.113</v>
      </c>
      <c r="L103">
        <v>0.4788</v>
      </c>
      <c r="M103">
        <v>0.1139</v>
      </c>
      <c r="N103">
        <v>0.97040000000000004</v>
      </c>
      <c r="O103">
        <v>3.9100000000000003E-2</v>
      </c>
      <c r="P103">
        <v>0.19040000000000001</v>
      </c>
      <c r="Q103" s="1">
        <v>58464.99</v>
      </c>
      <c r="R103">
        <v>0.29020000000000001</v>
      </c>
      <c r="S103">
        <v>0.1842</v>
      </c>
      <c r="T103">
        <v>0.52559999999999996</v>
      </c>
      <c r="U103">
        <v>21.87</v>
      </c>
      <c r="V103" s="1">
        <v>80136.7</v>
      </c>
      <c r="W103">
        <v>128.79</v>
      </c>
      <c r="X103" s="1">
        <v>85794.61</v>
      </c>
      <c r="Y103">
        <v>0.6169</v>
      </c>
      <c r="Z103">
        <v>0.30709999999999998</v>
      </c>
      <c r="AA103">
        <v>7.5999999999999998E-2</v>
      </c>
      <c r="AB103">
        <v>0.3831</v>
      </c>
      <c r="AC103">
        <v>85.79</v>
      </c>
      <c r="AD103" s="1">
        <v>3454.83</v>
      </c>
      <c r="AE103">
        <v>399.07</v>
      </c>
      <c r="AF103" s="1">
        <v>74668.429999999993</v>
      </c>
      <c r="AG103" t="s">
        <v>4</v>
      </c>
      <c r="AH103" s="1">
        <v>25885</v>
      </c>
      <c r="AI103" s="1">
        <v>38657</v>
      </c>
      <c r="AJ103">
        <v>56.04</v>
      </c>
      <c r="AK103">
        <v>38.89</v>
      </c>
      <c r="AL103">
        <v>44.56</v>
      </c>
      <c r="AM103">
        <v>4.59</v>
      </c>
      <c r="AN103">
        <v>2.13</v>
      </c>
      <c r="AO103">
        <v>1.0729</v>
      </c>
      <c r="AP103" s="1">
        <v>1940.55</v>
      </c>
      <c r="AQ103" s="1">
        <v>2628.26</v>
      </c>
      <c r="AR103" s="1">
        <v>7548.29</v>
      </c>
      <c r="AS103">
        <v>833.9</v>
      </c>
      <c r="AT103">
        <v>505.44</v>
      </c>
      <c r="AU103" s="1">
        <v>13456.45</v>
      </c>
      <c r="AV103" s="1">
        <v>10399.549999999999</v>
      </c>
      <c r="AW103">
        <v>0.61519999999999997</v>
      </c>
      <c r="AX103" s="1">
        <v>3530.65</v>
      </c>
      <c r="AY103">
        <v>0.2089</v>
      </c>
      <c r="AZ103" s="1">
        <v>1196.43</v>
      </c>
      <c r="BA103">
        <v>7.0800000000000002E-2</v>
      </c>
      <c r="BB103" s="1">
        <v>1776.68</v>
      </c>
      <c r="BC103">
        <v>0.1051</v>
      </c>
      <c r="BD103" s="1">
        <v>16903.310000000001</v>
      </c>
      <c r="BE103" s="1">
        <v>6829.55</v>
      </c>
      <c r="BF103">
        <v>3.7730000000000001</v>
      </c>
      <c r="BG103">
        <v>0.48149999999999998</v>
      </c>
      <c r="BH103">
        <v>0.2039</v>
      </c>
      <c r="BI103">
        <v>0.27560000000000001</v>
      </c>
      <c r="BJ103">
        <v>2.5499999999999998E-2</v>
      </c>
      <c r="BK103">
        <v>1.35E-2</v>
      </c>
    </row>
    <row r="104" spans="1:63" x14ac:dyDescent="0.25">
      <c r="A104" t="s">
        <v>106</v>
      </c>
      <c r="B104">
        <v>46326</v>
      </c>
      <c r="C104">
        <v>98.1</v>
      </c>
      <c r="D104">
        <v>14.05</v>
      </c>
      <c r="E104" s="1">
        <v>1378.57</v>
      </c>
      <c r="F104" s="1">
        <v>1333.32</v>
      </c>
      <c r="G104">
        <v>2.3E-3</v>
      </c>
      <c r="H104">
        <v>2.9999999999999997E-4</v>
      </c>
      <c r="I104">
        <v>5.4999999999999997E-3</v>
      </c>
      <c r="J104">
        <v>6.9999999999999999E-4</v>
      </c>
      <c r="K104">
        <v>1.7899999999999999E-2</v>
      </c>
      <c r="L104">
        <v>0.95230000000000004</v>
      </c>
      <c r="M104">
        <v>2.1000000000000001E-2</v>
      </c>
      <c r="N104">
        <v>0.36730000000000002</v>
      </c>
      <c r="O104">
        <v>2.5000000000000001E-3</v>
      </c>
      <c r="P104">
        <v>0.14499999999999999</v>
      </c>
      <c r="Q104" s="1">
        <v>55429.11</v>
      </c>
      <c r="R104">
        <v>0.22869999999999999</v>
      </c>
      <c r="S104">
        <v>0.17130000000000001</v>
      </c>
      <c r="T104">
        <v>0.59989999999999999</v>
      </c>
      <c r="U104">
        <v>11.71</v>
      </c>
      <c r="V104" s="1">
        <v>72435.34</v>
      </c>
      <c r="W104">
        <v>113.12</v>
      </c>
      <c r="X104" s="1">
        <v>162222.04</v>
      </c>
      <c r="Y104">
        <v>0.85309999999999997</v>
      </c>
      <c r="Z104">
        <v>8.5900000000000004E-2</v>
      </c>
      <c r="AA104">
        <v>6.0999999999999999E-2</v>
      </c>
      <c r="AB104">
        <v>0.1469</v>
      </c>
      <c r="AC104">
        <v>162.22</v>
      </c>
      <c r="AD104" s="1">
        <v>4270.3900000000003</v>
      </c>
      <c r="AE104">
        <v>523.04</v>
      </c>
      <c r="AF104" s="1">
        <v>154822.89000000001</v>
      </c>
      <c r="AG104" t="s">
        <v>4</v>
      </c>
      <c r="AH104" s="1">
        <v>34855</v>
      </c>
      <c r="AI104" s="1">
        <v>53416.84</v>
      </c>
      <c r="AJ104">
        <v>38.31</v>
      </c>
      <c r="AK104">
        <v>25.55</v>
      </c>
      <c r="AL104">
        <v>28.27</v>
      </c>
      <c r="AM104">
        <v>4.3</v>
      </c>
      <c r="AN104" s="1">
        <v>1393.77</v>
      </c>
      <c r="AO104">
        <v>1.1775</v>
      </c>
      <c r="AP104" s="1">
        <v>1361.02</v>
      </c>
      <c r="AQ104" s="1">
        <v>2339.21</v>
      </c>
      <c r="AR104" s="1">
        <v>6203.25</v>
      </c>
      <c r="AS104">
        <v>689.31</v>
      </c>
      <c r="AT104">
        <v>318.27</v>
      </c>
      <c r="AU104" s="1">
        <v>10911.06</v>
      </c>
      <c r="AV104" s="1">
        <v>6128.51</v>
      </c>
      <c r="AW104">
        <v>0.48780000000000001</v>
      </c>
      <c r="AX104" s="1">
        <v>4278.1499999999996</v>
      </c>
      <c r="AY104">
        <v>0.34050000000000002</v>
      </c>
      <c r="AZ104" s="1">
        <v>1378.18</v>
      </c>
      <c r="BA104">
        <v>0.10970000000000001</v>
      </c>
      <c r="BB104">
        <v>777.92</v>
      </c>
      <c r="BC104">
        <v>6.1899999999999997E-2</v>
      </c>
      <c r="BD104" s="1">
        <v>12562.76</v>
      </c>
      <c r="BE104" s="1">
        <v>5092.46</v>
      </c>
      <c r="BF104">
        <v>1.4890000000000001</v>
      </c>
      <c r="BG104">
        <v>0.51670000000000005</v>
      </c>
      <c r="BH104">
        <v>0.21609999999999999</v>
      </c>
      <c r="BI104">
        <v>0.219</v>
      </c>
      <c r="BJ104">
        <v>3.3399999999999999E-2</v>
      </c>
      <c r="BK104">
        <v>1.49E-2</v>
      </c>
    </row>
    <row r="105" spans="1:63" x14ac:dyDescent="0.25">
      <c r="A105" t="s">
        <v>107</v>
      </c>
      <c r="B105">
        <v>43794</v>
      </c>
      <c r="C105">
        <v>12.14</v>
      </c>
      <c r="D105">
        <v>433.41</v>
      </c>
      <c r="E105" s="1">
        <v>5262.82</v>
      </c>
      <c r="F105" s="1">
        <v>4577.38</v>
      </c>
      <c r="G105">
        <v>0.04</v>
      </c>
      <c r="H105">
        <v>2.0999999999999999E-3</v>
      </c>
      <c r="I105">
        <v>0.55720000000000003</v>
      </c>
      <c r="J105">
        <v>1.2999999999999999E-3</v>
      </c>
      <c r="K105">
        <v>0.1113</v>
      </c>
      <c r="L105">
        <v>0.21859999999999999</v>
      </c>
      <c r="M105">
        <v>6.9500000000000006E-2</v>
      </c>
      <c r="N105">
        <v>0.73360000000000003</v>
      </c>
      <c r="O105">
        <v>8.6400000000000005E-2</v>
      </c>
      <c r="P105">
        <v>0.16450000000000001</v>
      </c>
      <c r="Q105" s="1">
        <v>71860.41</v>
      </c>
      <c r="R105">
        <v>0.24310000000000001</v>
      </c>
      <c r="S105">
        <v>0.23139999999999999</v>
      </c>
      <c r="T105">
        <v>0.52559999999999996</v>
      </c>
      <c r="U105">
        <v>40.130000000000003</v>
      </c>
      <c r="V105" s="1">
        <v>92561.14</v>
      </c>
      <c r="W105">
        <v>129.62</v>
      </c>
      <c r="X105" s="1">
        <v>155188.49</v>
      </c>
      <c r="Y105">
        <v>0.66910000000000003</v>
      </c>
      <c r="Z105">
        <v>0.29149999999999998</v>
      </c>
      <c r="AA105">
        <v>3.9399999999999998E-2</v>
      </c>
      <c r="AB105">
        <v>0.33090000000000003</v>
      </c>
      <c r="AC105">
        <v>155.19</v>
      </c>
      <c r="AD105" s="1">
        <v>8200.74</v>
      </c>
      <c r="AE105">
        <v>910.06</v>
      </c>
      <c r="AF105" s="1">
        <v>158277.82</v>
      </c>
      <c r="AG105" t="s">
        <v>4</v>
      </c>
      <c r="AH105" s="1">
        <v>35049</v>
      </c>
      <c r="AI105" s="1">
        <v>58519.01</v>
      </c>
      <c r="AJ105">
        <v>85.51</v>
      </c>
      <c r="AK105">
        <v>49.49</v>
      </c>
      <c r="AL105">
        <v>59.45</v>
      </c>
      <c r="AM105">
        <v>4.8099999999999996</v>
      </c>
      <c r="AN105">
        <v>812.07</v>
      </c>
      <c r="AO105">
        <v>1.2036</v>
      </c>
      <c r="AP105" s="1">
        <v>2180.9699999999998</v>
      </c>
      <c r="AQ105" s="1">
        <v>2827.05</v>
      </c>
      <c r="AR105" s="1">
        <v>8339.48</v>
      </c>
      <c r="AS105">
        <v>989.2</v>
      </c>
      <c r="AT105">
        <v>587.74</v>
      </c>
      <c r="AU105" s="1">
        <v>14924.44</v>
      </c>
      <c r="AV105" s="1">
        <v>5579.48</v>
      </c>
      <c r="AW105">
        <v>0.33800000000000002</v>
      </c>
      <c r="AX105" s="1">
        <v>8387.49</v>
      </c>
      <c r="AY105">
        <v>0.5081</v>
      </c>
      <c r="AZ105" s="1">
        <v>1213.42</v>
      </c>
      <c r="BA105">
        <v>7.3499999999999996E-2</v>
      </c>
      <c r="BB105" s="1">
        <v>1325.97</v>
      </c>
      <c r="BC105">
        <v>8.0299999999999996E-2</v>
      </c>
      <c r="BD105" s="1">
        <v>16506.37</v>
      </c>
      <c r="BE105" s="1">
        <v>3008.82</v>
      </c>
      <c r="BF105">
        <v>0.66539999999999999</v>
      </c>
      <c r="BG105">
        <v>0.53590000000000004</v>
      </c>
      <c r="BH105">
        <v>0.21199999999999999</v>
      </c>
      <c r="BI105">
        <v>0.20979999999999999</v>
      </c>
      <c r="BJ105">
        <v>2.81E-2</v>
      </c>
      <c r="BK105">
        <v>1.4200000000000001E-2</v>
      </c>
    </row>
    <row r="106" spans="1:63" x14ac:dyDescent="0.25">
      <c r="A106" t="s">
        <v>108</v>
      </c>
      <c r="B106">
        <v>43786</v>
      </c>
      <c r="C106">
        <v>55.3</v>
      </c>
      <c r="D106">
        <v>521.47</v>
      </c>
      <c r="E106" s="1">
        <v>28837.06</v>
      </c>
      <c r="F106" s="1">
        <v>21186.94</v>
      </c>
      <c r="G106">
        <v>2.3099999999999999E-2</v>
      </c>
      <c r="H106">
        <v>1.1999999999999999E-3</v>
      </c>
      <c r="I106">
        <v>0.51590000000000003</v>
      </c>
      <c r="J106">
        <v>1.6999999999999999E-3</v>
      </c>
      <c r="K106">
        <v>0.11509999999999999</v>
      </c>
      <c r="L106">
        <v>0.27139999999999997</v>
      </c>
      <c r="M106">
        <v>7.17E-2</v>
      </c>
      <c r="N106">
        <v>0.93689999999999996</v>
      </c>
      <c r="O106">
        <v>8.9700000000000002E-2</v>
      </c>
      <c r="P106">
        <v>0.19800000000000001</v>
      </c>
      <c r="Q106" s="1">
        <v>65733.61</v>
      </c>
      <c r="R106">
        <v>0.32140000000000002</v>
      </c>
      <c r="S106">
        <v>0.14050000000000001</v>
      </c>
      <c r="T106">
        <v>0.53810000000000002</v>
      </c>
      <c r="U106">
        <v>220.11</v>
      </c>
      <c r="V106" s="1">
        <v>83664.55</v>
      </c>
      <c r="W106">
        <v>130.86000000000001</v>
      </c>
      <c r="X106" s="1">
        <v>107061.46</v>
      </c>
      <c r="Y106">
        <v>0.57330000000000003</v>
      </c>
      <c r="Z106">
        <v>0.36320000000000002</v>
      </c>
      <c r="AA106">
        <v>6.3500000000000001E-2</v>
      </c>
      <c r="AB106">
        <v>0.42670000000000002</v>
      </c>
      <c r="AC106">
        <v>107.06</v>
      </c>
      <c r="AD106" s="1">
        <v>5196.17</v>
      </c>
      <c r="AE106">
        <v>456.71</v>
      </c>
      <c r="AF106" s="1">
        <v>76102.37</v>
      </c>
      <c r="AG106" t="s">
        <v>4</v>
      </c>
      <c r="AH106" s="1">
        <v>25880</v>
      </c>
      <c r="AI106" s="1">
        <v>46463.1</v>
      </c>
      <c r="AJ106">
        <v>66.16</v>
      </c>
      <c r="AK106">
        <v>40.159999999999997</v>
      </c>
      <c r="AL106">
        <v>51.28</v>
      </c>
      <c r="AM106">
        <v>4.07</v>
      </c>
      <c r="AN106">
        <v>0</v>
      </c>
      <c r="AO106">
        <v>1.044</v>
      </c>
      <c r="AP106" s="1">
        <v>2361.64</v>
      </c>
      <c r="AQ106" s="1">
        <v>3285.43</v>
      </c>
      <c r="AR106" s="1">
        <v>8214.23</v>
      </c>
      <c r="AS106" s="1">
        <v>1134.29</v>
      </c>
      <c r="AT106">
        <v>715.05</v>
      </c>
      <c r="AU106" s="1">
        <v>15710.65</v>
      </c>
      <c r="AV106" s="1">
        <v>10372.91</v>
      </c>
      <c r="AW106">
        <v>0.51449999999999996</v>
      </c>
      <c r="AX106" s="1">
        <v>6671.45</v>
      </c>
      <c r="AY106">
        <v>0.33090000000000003</v>
      </c>
      <c r="AZ106">
        <v>909.11</v>
      </c>
      <c r="BA106">
        <v>4.5100000000000001E-2</v>
      </c>
      <c r="BB106" s="1">
        <v>2208.92</v>
      </c>
      <c r="BC106">
        <v>0.1096</v>
      </c>
      <c r="BD106" s="1">
        <v>20162.400000000001</v>
      </c>
      <c r="BE106" s="1">
        <v>4675.57</v>
      </c>
      <c r="BF106">
        <v>1.6533</v>
      </c>
      <c r="BG106">
        <v>0.4551</v>
      </c>
      <c r="BH106">
        <v>0.17829999999999999</v>
      </c>
      <c r="BI106">
        <v>0.32979999999999998</v>
      </c>
      <c r="BJ106">
        <v>2.58E-2</v>
      </c>
      <c r="BK106">
        <v>1.0999999999999999E-2</v>
      </c>
    </row>
    <row r="107" spans="1:63" x14ac:dyDescent="0.25">
      <c r="A107" t="s">
        <v>109</v>
      </c>
      <c r="B107">
        <v>46391</v>
      </c>
      <c r="C107">
        <v>101.95</v>
      </c>
      <c r="D107">
        <v>14.47</v>
      </c>
      <c r="E107" s="1">
        <v>1475.48</v>
      </c>
      <c r="F107" s="1">
        <v>1486.48</v>
      </c>
      <c r="G107">
        <v>3.7000000000000002E-3</v>
      </c>
      <c r="H107">
        <v>8.0000000000000004E-4</v>
      </c>
      <c r="I107">
        <v>6.1000000000000004E-3</v>
      </c>
      <c r="J107">
        <v>8.9999999999999998E-4</v>
      </c>
      <c r="K107">
        <v>1.9599999999999999E-2</v>
      </c>
      <c r="L107">
        <v>0.94710000000000005</v>
      </c>
      <c r="M107">
        <v>2.1899999999999999E-2</v>
      </c>
      <c r="N107">
        <v>0.27150000000000002</v>
      </c>
      <c r="O107">
        <v>1.6000000000000001E-3</v>
      </c>
      <c r="P107">
        <v>0.12670000000000001</v>
      </c>
      <c r="Q107" s="1">
        <v>58142.98</v>
      </c>
      <c r="R107">
        <v>0.21199999999999999</v>
      </c>
      <c r="S107">
        <v>0.18240000000000001</v>
      </c>
      <c r="T107">
        <v>0.60560000000000003</v>
      </c>
      <c r="U107">
        <v>11.73</v>
      </c>
      <c r="V107" s="1">
        <v>75639.92</v>
      </c>
      <c r="W107">
        <v>121.09</v>
      </c>
      <c r="X107" s="1">
        <v>171954.31</v>
      </c>
      <c r="Y107">
        <v>0.83899999999999997</v>
      </c>
      <c r="Z107">
        <v>8.1199999999999994E-2</v>
      </c>
      <c r="AA107">
        <v>7.9899999999999999E-2</v>
      </c>
      <c r="AB107">
        <v>0.161</v>
      </c>
      <c r="AC107">
        <v>171.95</v>
      </c>
      <c r="AD107" s="1">
        <v>4467.91</v>
      </c>
      <c r="AE107">
        <v>520.54999999999995</v>
      </c>
      <c r="AF107" s="1">
        <v>162048.20000000001</v>
      </c>
      <c r="AG107" t="s">
        <v>4</v>
      </c>
      <c r="AH107" s="1">
        <v>37502</v>
      </c>
      <c r="AI107" s="1">
        <v>60511.81</v>
      </c>
      <c r="AJ107">
        <v>40.630000000000003</v>
      </c>
      <c r="AK107">
        <v>24.24</v>
      </c>
      <c r="AL107">
        <v>26.79</v>
      </c>
      <c r="AM107">
        <v>4.57</v>
      </c>
      <c r="AN107" s="1">
        <v>1512.58</v>
      </c>
      <c r="AO107">
        <v>1.0139</v>
      </c>
      <c r="AP107" s="1">
        <v>1396.57</v>
      </c>
      <c r="AQ107" s="1">
        <v>2120.11</v>
      </c>
      <c r="AR107" s="1">
        <v>6290.4</v>
      </c>
      <c r="AS107">
        <v>496.47</v>
      </c>
      <c r="AT107">
        <v>328.07</v>
      </c>
      <c r="AU107" s="1">
        <v>10631.61</v>
      </c>
      <c r="AV107" s="1">
        <v>5501.23</v>
      </c>
      <c r="AW107">
        <v>0.4541</v>
      </c>
      <c r="AX107" s="1">
        <v>4505.34</v>
      </c>
      <c r="AY107">
        <v>0.37190000000000001</v>
      </c>
      <c r="AZ107" s="1">
        <v>1551.33</v>
      </c>
      <c r="BA107">
        <v>0.12809999999999999</v>
      </c>
      <c r="BB107">
        <v>556.54</v>
      </c>
      <c r="BC107">
        <v>4.5900000000000003E-2</v>
      </c>
      <c r="BD107" s="1">
        <v>12114.44</v>
      </c>
      <c r="BE107" s="1">
        <v>4965.07</v>
      </c>
      <c r="BF107">
        <v>1.2479</v>
      </c>
      <c r="BG107">
        <v>0.5353</v>
      </c>
      <c r="BH107">
        <v>0.22620000000000001</v>
      </c>
      <c r="BI107">
        <v>0.18140000000000001</v>
      </c>
      <c r="BJ107">
        <v>3.5200000000000002E-2</v>
      </c>
      <c r="BK107">
        <v>2.1899999999999999E-2</v>
      </c>
    </row>
    <row r="108" spans="1:63" x14ac:dyDescent="0.25">
      <c r="A108" t="s">
        <v>110</v>
      </c>
      <c r="B108">
        <v>48488</v>
      </c>
      <c r="C108">
        <v>83.62</v>
      </c>
      <c r="D108">
        <v>22.31</v>
      </c>
      <c r="E108" s="1">
        <v>1865.73</v>
      </c>
      <c r="F108" s="1">
        <v>1826.97</v>
      </c>
      <c r="G108">
        <v>4.8999999999999998E-3</v>
      </c>
      <c r="H108">
        <v>4.0000000000000002E-4</v>
      </c>
      <c r="I108">
        <v>9.4000000000000004E-3</v>
      </c>
      <c r="J108">
        <v>8.9999999999999998E-4</v>
      </c>
      <c r="K108">
        <v>2.35E-2</v>
      </c>
      <c r="L108">
        <v>0.93140000000000001</v>
      </c>
      <c r="M108">
        <v>2.9499999999999998E-2</v>
      </c>
      <c r="N108">
        <v>0.31040000000000001</v>
      </c>
      <c r="O108">
        <v>2.7000000000000001E-3</v>
      </c>
      <c r="P108">
        <v>0.13250000000000001</v>
      </c>
      <c r="Q108" s="1">
        <v>59724.44</v>
      </c>
      <c r="R108">
        <v>0.22689999999999999</v>
      </c>
      <c r="S108">
        <v>0.185</v>
      </c>
      <c r="T108">
        <v>0.58809999999999996</v>
      </c>
      <c r="U108">
        <v>14.54</v>
      </c>
      <c r="V108" s="1">
        <v>76552.02</v>
      </c>
      <c r="W108">
        <v>123.74</v>
      </c>
      <c r="X108" s="1">
        <v>183787.87</v>
      </c>
      <c r="Y108">
        <v>0.76339999999999997</v>
      </c>
      <c r="Z108">
        <v>0.1326</v>
      </c>
      <c r="AA108">
        <v>0.104</v>
      </c>
      <c r="AB108">
        <v>0.2366</v>
      </c>
      <c r="AC108">
        <v>183.79</v>
      </c>
      <c r="AD108" s="1">
        <v>5323.16</v>
      </c>
      <c r="AE108">
        <v>575.04</v>
      </c>
      <c r="AF108" s="1">
        <v>173832.04</v>
      </c>
      <c r="AG108" t="s">
        <v>4</v>
      </c>
      <c r="AH108" s="1">
        <v>37524</v>
      </c>
      <c r="AI108" s="1">
        <v>60835.32</v>
      </c>
      <c r="AJ108">
        <v>45.83</v>
      </c>
      <c r="AK108">
        <v>27.83</v>
      </c>
      <c r="AL108">
        <v>31.31</v>
      </c>
      <c r="AM108">
        <v>4.62</v>
      </c>
      <c r="AN108" s="1">
        <v>1745.62</v>
      </c>
      <c r="AO108">
        <v>0.98440000000000005</v>
      </c>
      <c r="AP108" s="1">
        <v>1362.42</v>
      </c>
      <c r="AQ108" s="1">
        <v>2147.64</v>
      </c>
      <c r="AR108" s="1">
        <v>6584.96</v>
      </c>
      <c r="AS108">
        <v>608.67999999999995</v>
      </c>
      <c r="AT108">
        <v>292.73</v>
      </c>
      <c r="AU108" s="1">
        <v>10996.42</v>
      </c>
      <c r="AV108" s="1">
        <v>5294.1</v>
      </c>
      <c r="AW108">
        <v>0.41959999999999997</v>
      </c>
      <c r="AX108" s="1">
        <v>5308.34</v>
      </c>
      <c r="AY108">
        <v>0.42080000000000001</v>
      </c>
      <c r="AZ108" s="1">
        <v>1370.94</v>
      </c>
      <c r="BA108">
        <v>0.1087</v>
      </c>
      <c r="BB108">
        <v>642.64</v>
      </c>
      <c r="BC108">
        <v>5.0900000000000001E-2</v>
      </c>
      <c r="BD108" s="1">
        <v>12616.01</v>
      </c>
      <c r="BE108" s="1">
        <v>4215.09</v>
      </c>
      <c r="BF108">
        <v>0.9667</v>
      </c>
      <c r="BG108">
        <v>0.54600000000000004</v>
      </c>
      <c r="BH108">
        <v>0.2185</v>
      </c>
      <c r="BI108">
        <v>0.18790000000000001</v>
      </c>
      <c r="BJ108">
        <v>3.2800000000000003E-2</v>
      </c>
      <c r="BK108">
        <v>1.4800000000000001E-2</v>
      </c>
    </row>
    <row r="109" spans="1:63" x14ac:dyDescent="0.25">
      <c r="A109" t="s">
        <v>111</v>
      </c>
      <c r="B109">
        <v>45302</v>
      </c>
      <c r="C109">
        <v>86.76</v>
      </c>
      <c r="D109">
        <v>24.02</v>
      </c>
      <c r="E109" s="1">
        <v>2083.73</v>
      </c>
      <c r="F109" s="1">
        <v>2026.8</v>
      </c>
      <c r="G109">
        <v>6.0000000000000001E-3</v>
      </c>
      <c r="H109">
        <v>3.5999999999999999E-3</v>
      </c>
      <c r="I109">
        <v>1.6E-2</v>
      </c>
      <c r="J109">
        <v>1.1999999999999999E-3</v>
      </c>
      <c r="K109">
        <v>5.2999999999999999E-2</v>
      </c>
      <c r="L109">
        <v>0.877</v>
      </c>
      <c r="M109">
        <v>4.3200000000000002E-2</v>
      </c>
      <c r="N109">
        <v>0.43619999999999998</v>
      </c>
      <c r="O109">
        <v>8.0999999999999996E-3</v>
      </c>
      <c r="P109">
        <v>0.15210000000000001</v>
      </c>
      <c r="Q109" s="1">
        <v>59015.63</v>
      </c>
      <c r="R109">
        <v>0.24010000000000001</v>
      </c>
      <c r="S109">
        <v>0.17280000000000001</v>
      </c>
      <c r="T109">
        <v>0.58709999999999996</v>
      </c>
      <c r="U109">
        <v>15.12</v>
      </c>
      <c r="V109" s="1">
        <v>77987.91</v>
      </c>
      <c r="W109">
        <v>133.88999999999999</v>
      </c>
      <c r="X109" s="1">
        <v>160423.96</v>
      </c>
      <c r="Y109">
        <v>0.74070000000000003</v>
      </c>
      <c r="Z109">
        <v>0.1875</v>
      </c>
      <c r="AA109">
        <v>7.1800000000000003E-2</v>
      </c>
      <c r="AB109">
        <v>0.25929999999999997</v>
      </c>
      <c r="AC109">
        <v>160.41999999999999</v>
      </c>
      <c r="AD109" s="1">
        <v>4602.05</v>
      </c>
      <c r="AE109">
        <v>520.72</v>
      </c>
      <c r="AF109" s="1">
        <v>145754.48000000001</v>
      </c>
      <c r="AG109" t="s">
        <v>4</v>
      </c>
      <c r="AH109" s="1">
        <v>33284</v>
      </c>
      <c r="AI109" s="1">
        <v>52410.41</v>
      </c>
      <c r="AJ109">
        <v>42.91</v>
      </c>
      <c r="AK109">
        <v>26.74</v>
      </c>
      <c r="AL109">
        <v>32.6</v>
      </c>
      <c r="AM109">
        <v>3.95</v>
      </c>
      <c r="AN109" s="1">
        <v>1118.9000000000001</v>
      </c>
      <c r="AO109">
        <v>1.0690999999999999</v>
      </c>
      <c r="AP109" s="1">
        <v>1346.91</v>
      </c>
      <c r="AQ109" s="1">
        <v>2037.57</v>
      </c>
      <c r="AR109" s="1">
        <v>6653.95</v>
      </c>
      <c r="AS109">
        <v>684.2</v>
      </c>
      <c r="AT109">
        <v>287.92</v>
      </c>
      <c r="AU109" s="1">
        <v>11010.54</v>
      </c>
      <c r="AV109" s="1">
        <v>5694.08</v>
      </c>
      <c r="AW109">
        <v>0.45169999999999999</v>
      </c>
      <c r="AX109" s="1">
        <v>4621.34</v>
      </c>
      <c r="AY109">
        <v>0.36659999999999998</v>
      </c>
      <c r="AZ109" s="1">
        <v>1388.15</v>
      </c>
      <c r="BA109">
        <v>0.1101</v>
      </c>
      <c r="BB109">
        <v>902.85</v>
      </c>
      <c r="BC109">
        <v>7.1599999999999997E-2</v>
      </c>
      <c r="BD109" s="1">
        <v>12606.43</v>
      </c>
      <c r="BE109" s="1">
        <v>4554.2700000000004</v>
      </c>
      <c r="BF109">
        <v>1.3754</v>
      </c>
      <c r="BG109">
        <v>0.53039999999999998</v>
      </c>
      <c r="BH109">
        <v>0.21870000000000001</v>
      </c>
      <c r="BI109">
        <v>0.20810000000000001</v>
      </c>
      <c r="BJ109">
        <v>2.8799999999999999E-2</v>
      </c>
      <c r="BK109">
        <v>1.4E-2</v>
      </c>
    </row>
    <row r="110" spans="1:63" x14ac:dyDescent="0.25">
      <c r="A110" t="s">
        <v>112</v>
      </c>
      <c r="B110">
        <v>45310</v>
      </c>
      <c r="C110">
        <v>52.1</v>
      </c>
      <c r="D110">
        <v>25.62</v>
      </c>
      <c r="E110" s="1">
        <v>1334.53</v>
      </c>
      <c r="F110" s="1">
        <v>1304.51</v>
      </c>
      <c r="G110">
        <v>5.7000000000000002E-3</v>
      </c>
      <c r="H110">
        <v>1.5E-3</v>
      </c>
      <c r="I110">
        <v>6.4999999999999997E-3</v>
      </c>
      <c r="J110">
        <v>8.9999999999999998E-4</v>
      </c>
      <c r="K110">
        <v>1.6500000000000001E-2</v>
      </c>
      <c r="L110">
        <v>0.94630000000000003</v>
      </c>
      <c r="M110">
        <v>2.2599999999999999E-2</v>
      </c>
      <c r="N110">
        <v>0.26729999999999998</v>
      </c>
      <c r="O110">
        <v>4.4000000000000003E-3</v>
      </c>
      <c r="P110">
        <v>0.1244</v>
      </c>
      <c r="Q110" s="1">
        <v>57992.24</v>
      </c>
      <c r="R110">
        <v>0.2248</v>
      </c>
      <c r="S110">
        <v>0.16789999999999999</v>
      </c>
      <c r="T110">
        <v>0.60729999999999995</v>
      </c>
      <c r="U110">
        <v>9.8800000000000008</v>
      </c>
      <c r="V110" s="1">
        <v>77836.94</v>
      </c>
      <c r="W110">
        <v>130.65</v>
      </c>
      <c r="X110" s="1">
        <v>174591.96</v>
      </c>
      <c r="Y110">
        <v>0.83020000000000005</v>
      </c>
      <c r="Z110">
        <v>8.9099999999999999E-2</v>
      </c>
      <c r="AA110">
        <v>8.0600000000000005E-2</v>
      </c>
      <c r="AB110">
        <v>0.16980000000000001</v>
      </c>
      <c r="AC110">
        <v>174.59</v>
      </c>
      <c r="AD110" s="1">
        <v>5367.59</v>
      </c>
      <c r="AE110">
        <v>623.53</v>
      </c>
      <c r="AF110" s="1">
        <v>160017.34</v>
      </c>
      <c r="AG110" t="s">
        <v>4</v>
      </c>
      <c r="AH110" s="1">
        <v>37524</v>
      </c>
      <c r="AI110" s="1">
        <v>59488.9</v>
      </c>
      <c r="AJ110">
        <v>48.32</v>
      </c>
      <c r="AK110">
        <v>28.26</v>
      </c>
      <c r="AL110">
        <v>32.700000000000003</v>
      </c>
      <c r="AM110">
        <v>4.87</v>
      </c>
      <c r="AN110" s="1">
        <v>2009.6</v>
      </c>
      <c r="AO110">
        <v>1.0449999999999999</v>
      </c>
      <c r="AP110" s="1">
        <v>1430.34</v>
      </c>
      <c r="AQ110" s="1">
        <v>2106.7199999999998</v>
      </c>
      <c r="AR110" s="1">
        <v>6365.56</v>
      </c>
      <c r="AS110">
        <v>618.12</v>
      </c>
      <c r="AT110">
        <v>313.02999999999997</v>
      </c>
      <c r="AU110" s="1">
        <v>10833.77</v>
      </c>
      <c r="AV110" s="1">
        <v>5177.5200000000004</v>
      </c>
      <c r="AW110">
        <v>0.40889999999999999</v>
      </c>
      <c r="AX110" s="1">
        <v>5533.2</v>
      </c>
      <c r="AY110">
        <v>0.437</v>
      </c>
      <c r="AZ110" s="1">
        <v>1365.8</v>
      </c>
      <c r="BA110">
        <v>0.1079</v>
      </c>
      <c r="BB110">
        <v>584</v>
      </c>
      <c r="BC110">
        <v>4.6100000000000002E-2</v>
      </c>
      <c r="BD110" s="1">
        <v>12660.52</v>
      </c>
      <c r="BE110" s="1">
        <v>4140.59</v>
      </c>
      <c r="BF110">
        <v>0.94699999999999995</v>
      </c>
      <c r="BG110">
        <v>0.54079999999999995</v>
      </c>
      <c r="BH110">
        <v>0.21970000000000001</v>
      </c>
      <c r="BI110">
        <v>0.1883</v>
      </c>
      <c r="BJ110">
        <v>3.2899999999999999E-2</v>
      </c>
      <c r="BK110">
        <v>1.8200000000000001E-2</v>
      </c>
    </row>
    <row r="111" spans="1:63" x14ac:dyDescent="0.25">
      <c r="A111" t="s">
        <v>113</v>
      </c>
      <c r="B111">
        <v>46516</v>
      </c>
      <c r="C111">
        <v>100.43</v>
      </c>
      <c r="D111">
        <v>9.0500000000000007</v>
      </c>
      <c r="E111">
        <v>908.69</v>
      </c>
      <c r="F111">
        <v>914.18</v>
      </c>
      <c r="G111">
        <v>1.5E-3</v>
      </c>
      <c r="H111">
        <v>5.0000000000000001E-4</v>
      </c>
      <c r="I111">
        <v>5.1999999999999998E-3</v>
      </c>
      <c r="J111">
        <v>1.4E-3</v>
      </c>
      <c r="K111">
        <v>1.4200000000000001E-2</v>
      </c>
      <c r="L111">
        <v>0.95709999999999995</v>
      </c>
      <c r="M111">
        <v>2.01E-2</v>
      </c>
      <c r="N111">
        <v>0.34849999999999998</v>
      </c>
      <c r="O111">
        <v>8.9999999999999998E-4</v>
      </c>
      <c r="P111">
        <v>0.14829999999999999</v>
      </c>
      <c r="Q111" s="1">
        <v>55009.51</v>
      </c>
      <c r="R111">
        <v>0.24429999999999999</v>
      </c>
      <c r="S111">
        <v>0.1719</v>
      </c>
      <c r="T111">
        <v>0.58379999999999999</v>
      </c>
      <c r="U111">
        <v>8.24</v>
      </c>
      <c r="V111" s="1">
        <v>69432.570000000007</v>
      </c>
      <c r="W111">
        <v>105.7</v>
      </c>
      <c r="X111" s="1">
        <v>164753.70000000001</v>
      </c>
      <c r="Y111">
        <v>0.84830000000000005</v>
      </c>
      <c r="Z111">
        <v>4.6300000000000001E-2</v>
      </c>
      <c r="AA111">
        <v>0.1055</v>
      </c>
      <c r="AB111">
        <v>0.1517</v>
      </c>
      <c r="AC111">
        <v>164.75</v>
      </c>
      <c r="AD111" s="1">
        <v>4366.88</v>
      </c>
      <c r="AE111">
        <v>516.91999999999996</v>
      </c>
      <c r="AF111" s="1">
        <v>150372.64000000001</v>
      </c>
      <c r="AG111" t="s">
        <v>4</v>
      </c>
      <c r="AH111" s="1">
        <v>34695</v>
      </c>
      <c r="AI111" s="1">
        <v>52914.64</v>
      </c>
      <c r="AJ111">
        <v>38.86</v>
      </c>
      <c r="AK111">
        <v>24.77</v>
      </c>
      <c r="AL111">
        <v>28.36</v>
      </c>
      <c r="AM111">
        <v>4.67</v>
      </c>
      <c r="AN111" s="1">
        <v>1325.11</v>
      </c>
      <c r="AO111">
        <v>1.2803</v>
      </c>
      <c r="AP111" s="1">
        <v>1545.12</v>
      </c>
      <c r="AQ111" s="1">
        <v>2332.14</v>
      </c>
      <c r="AR111" s="1">
        <v>6440.58</v>
      </c>
      <c r="AS111">
        <v>596.41</v>
      </c>
      <c r="AT111">
        <v>349.57</v>
      </c>
      <c r="AU111" s="1">
        <v>11263.83</v>
      </c>
      <c r="AV111" s="1">
        <v>6538.54</v>
      </c>
      <c r="AW111">
        <v>0.48799999999999999</v>
      </c>
      <c r="AX111" s="1">
        <v>4445.8599999999997</v>
      </c>
      <c r="AY111">
        <v>0.33179999999999998</v>
      </c>
      <c r="AZ111" s="1">
        <v>1715.83</v>
      </c>
      <c r="BA111">
        <v>0.128</v>
      </c>
      <c r="BB111">
        <v>699.72</v>
      </c>
      <c r="BC111">
        <v>5.2200000000000003E-2</v>
      </c>
      <c r="BD111" s="1">
        <v>13399.95</v>
      </c>
      <c r="BE111" s="1">
        <v>5813.79</v>
      </c>
      <c r="BF111">
        <v>1.8956999999999999</v>
      </c>
      <c r="BG111">
        <v>0.51439999999999997</v>
      </c>
      <c r="BH111">
        <v>0.2092</v>
      </c>
      <c r="BI111">
        <v>0.20960000000000001</v>
      </c>
      <c r="BJ111">
        <v>3.56E-2</v>
      </c>
      <c r="BK111">
        <v>3.1300000000000001E-2</v>
      </c>
    </row>
    <row r="112" spans="1:63" x14ac:dyDescent="0.25">
      <c r="A112" t="s">
        <v>114</v>
      </c>
      <c r="B112">
        <v>48140</v>
      </c>
      <c r="C112">
        <v>58.48</v>
      </c>
      <c r="D112">
        <v>21.5</v>
      </c>
      <c r="E112" s="1">
        <v>1257.42</v>
      </c>
      <c r="F112" s="1">
        <v>1231.8699999999999</v>
      </c>
      <c r="G112">
        <v>4.4000000000000003E-3</v>
      </c>
      <c r="H112">
        <v>2.0000000000000001E-4</v>
      </c>
      <c r="I112">
        <v>7.0000000000000001E-3</v>
      </c>
      <c r="J112">
        <v>8.0000000000000004E-4</v>
      </c>
      <c r="K112">
        <v>2.2800000000000001E-2</v>
      </c>
      <c r="L112">
        <v>0.9365</v>
      </c>
      <c r="M112">
        <v>2.8299999999999999E-2</v>
      </c>
      <c r="N112">
        <v>0.2767</v>
      </c>
      <c r="O112">
        <v>7.7000000000000002E-3</v>
      </c>
      <c r="P112">
        <v>0.12330000000000001</v>
      </c>
      <c r="Q112" s="1">
        <v>56463.19</v>
      </c>
      <c r="R112">
        <v>0.2321</v>
      </c>
      <c r="S112">
        <v>0.18110000000000001</v>
      </c>
      <c r="T112">
        <v>0.58679999999999999</v>
      </c>
      <c r="U112">
        <v>10.67</v>
      </c>
      <c r="V112" s="1">
        <v>74556.149999999994</v>
      </c>
      <c r="W112">
        <v>113.22</v>
      </c>
      <c r="X112" s="1">
        <v>206874.93</v>
      </c>
      <c r="Y112">
        <v>0.79759999999999998</v>
      </c>
      <c r="Z112">
        <v>0.1216</v>
      </c>
      <c r="AA112">
        <v>8.09E-2</v>
      </c>
      <c r="AB112">
        <v>0.2024</v>
      </c>
      <c r="AC112">
        <v>206.87</v>
      </c>
      <c r="AD112" s="1">
        <v>5820.38</v>
      </c>
      <c r="AE112">
        <v>644.92999999999995</v>
      </c>
      <c r="AF112" s="1">
        <v>213327.21</v>
      </c>
      <c r="AG112" t="s">
        <v>4</v>
      </c>
      <c r="AH112" s="1">
        <v>37401</v>
      </c>
      <c r="AI112" s="1">
        <v>61972.71</v>
      </c>
      <c r="AJ112">
        <v>45.92</v>
      </c>
      <c r="AK112">
        <v>26.8</v>
      </c>
      <c r="AL112">
        <v>29.41</v>
      </c>
      <c r="AM112">
        <v>4.6399999999999997</v>
      </c>
      <c r="AN112" s="1">
        <v>1508.28</v>
      </c>
      <c r="AO112">
        <v>1.0530999999999999</v>
      </c>
      <c r="AP112" s="1">
        <v>1553.8</v>
      </c>
      <c r="AQ112" s="1">
        <v>2111.19</v>
      </c>
      <c r="AR112" s="1">
        <v>6388.5</v>
      </c>
      <c r="AS112">
        <v>610.86</v>
      </c>
      <c r="AT112">
        <v>312.98</v>
      </c>
      <c r="AU112" s="1">
        <v>10977.33</v>
      </c>
      <c r="AV112" s="1">
        <v>5165.88</v>
      </c>
      <c r="AW112">
        <v>0.39529999999999998</v>
      </c>
      <c r="AX112" s="1">
        <v>5586.36</v>
      </c>
      <c r="AY112">
        <v>0.42749999999999999</v>
      </c>
      <c r="AZ112" s="1">
        <v>1682.69</v>
      </c>
      <c r="BA112">
        <v>0.1288</v>
      </c>
      <c r="BB112">
        <v>633.78</v>
      </c>
      <c r="BC112">
        <v>4.8500000000000001E-2</v>
      </c>
      <c r="BD112" s="1">
        <v>13068.7</v>
      </c>
      <c r="BE112" s="1">
        <v>4201.9799999999996</v>
      </c>
      <c r="BF112">
        <v>0.88839999999999997</v>
      </c>
      <c r="BG112">
        <v>0.53110000000000002</v>
      </c>
      <c r="BH112">
        <v>0.20880000000000001</v>
      </c>
      <c r="BI112">
        <v>0.2069</v>
      </c>
      <c r="BJ112">
        <v>3.44E-2</v>
      </c>
      <c r="BK112">
        <v>1.8700000000000001E-2</v>
      </c>
    </row>
    <row r="113" spans="1:63" x14ac:dyDescent="0.25">
      <c r="A113" t="s">
        <v>115</v>
      </c>
      <c r="B113">
        <v>45328</v>
      </c>
      <c r="C113">
        <v>26.1</v>
      </c>
      <c r="D113">
        <v>51</v>
      </c>
      <c r="E113" s="1">
        <v>1330.78</v>
      </c>
      <c r="F113" s="1">
        <v>1345.19</v>
      </c>
      <c r="G113">
        <v>8.5000000000000006E-3</v>
      </c>
      <c r="H113">
        <v>4.0000000000000002E-4</v>
      </c>
      <c r="I113">
        <v>1.2999999999999999E-2</v>
      </c>
      <c r="J113">
        <v>1.1000000000000001E-3</v>
      </c>
      <c r="K113">
        <v>2.7900000000000001E-2</v>
      </c>
      <c r="L113">
        <v>0.9214</v>
      </c>
      <c r="M113">
        <v>2.7699999999999999E-2</v>
      </c>
      <c r="N113">
        <v>0.31580000000000003</v>
      </c>
      <c r="O113">
        <v>4.4000000000000003E-3</v>
      </c>
      <c r="P113">
        <v>0.1235</v>
      </c>
      <c r="Q113" s="1">
        <v>57709.74</v>
      </c>
      <c r="R113">
        <v>0.2296</v>
      </c>
      <c r="S113">
        <v>0.1865</v>
      </c>
      <c r="T113">
        <v>0.58399999999999996</v>
      </c>
      <c r="U113">
        <v>10.47</v>
      </c>
      <c r="V113" s="1">
        <v>75834.48</v>
      </c>
      <c r="W113">
        <v>123.5</v>
      </c>
      <c r="X113" s="1">
        <v>168511.68</v>
      </c>
      <c r="Y113">
        <v>0.77990000000000004</v>
      </c>
      <c r="Z113">
        <v>0.14219999999999999</v>
      </c>
      <c r="AA113">
        <v>7.7899999999999997E-2</v>
      </c>
      <c r="AB113">
        <v>0.22009999999999999</v>
      </c>
      <c r="AC113">
        <v>168.51</v>
      </c>
      <c r="AD113" s="1">
        <v>5502.11</v>
      </c>
      <c r="AE113">
        <v>636.77</v>
      </c>
      <c r="AF113" s="1">
        <v>147177.06</v>
      </c>
      <c r="AG113" t="s">
        <v>4</v>
      </c>
      <c r="AH113" s="1">
        <v>35159</v>
      </c>
      <c r="AI113" s="1">
        <v>56043.79</v>
      </c>
      <c r="AJ113">
        <v>51.92</v>
      </c>
      <c r="AK113">
        <v>29.56</v>
      </c>
      <c r="AL113">
        <v>36.729999999999997</v>
      </c>
      <c r="AM113">
        <v>5.04</v>
      </c>
      <c r="AN113" s="1">
        <v>1836.33</v>
      </c>
      <c r="AO113">
        <v>0.9556</v>
      </c>
      <c r="AP113" s="1">
        <v>1486.71</v>
      </c>
      <c r="AQ113" s="1">
        <v>1969.34</v>
      </c>
      <c r="AR113" s="1">
        <v>6059.72</v>
      </c>
      <c r="AS113">
        <v>578.12</v>
      </c>
      <c r="AT113">
        <v>279.39999999999998</v>
      </c>
      <c r="AU113" s="1">
        <v>10373.290000000001</v>
      </c>
      <c r="AV113" s="1">
        <v>5017.6499999999996</v>
      </c>
      <c r="AW113">
        <v>0.41470000000000001</v>
      </c>
      <c r="AX113" s="1">
        <v>4982.1400000000003</v>
      </c>
      <c r="AY113">
        <v>0.41170000000000001</v>
      </c>
      <c r="AZ113" s="1">
        <v>1464.43</v>
      </c>
      <c r="BA113">
        <v>0.121</v>
      </c>
      <c r="BB113">
        <v>636.4</v>
      </c>
      <c r="BC113">
        <v>5.2600000000000001E-2</v>
      </c>
      <c r="BD113" s="1">
        <v>12100.62</v>
      </c>
      <c r="BE113" s="1">
        <v>4212.58</v>
      </c>
      <c r="BF113">
        <v>1.0026999999999999</v>
      </c>
      <c r="BG113">
        <v>0.53669999999999995</v>
      </c>
      <c r="BH113">
        <v>0.2215</v>
      </c>
      <c r="BI113">
        <v>0.19170000000000001</v>
      </c>
      <c r="BJ113">
        <v>3.1199999999999999E-2</v>
      </c>
      <c r="BK113">
        <v>1.9E-2</v>
      </c>
    </row>
    <row r="114" spans="1:63" x14ac:dyDescent="0.25">
      <c r="A114" t="s">
        <v>116</v>
      </c>
      <c r="B114">
        <v>43802</v>
      </c>
      <c r="C114">
        <v>85.71</v>
      </c>
      <c r="D114">
        <v>455.99</v>
      </c>
      <c r="E114" s="1">
        <v>39084.6</v>
      </c>
      <c r="F114" s="1">
        <v>28900.43</v>
      </c>
      <c r="G114">
        <v>2.6700000000000002E-2</v>
      </c>
      <c r="H114">
        <v>8.0000000000000004E-4</v>
      </c>
      <c r="I114">
        <v>0.51839999999999997</v>
      </c>
      <c r="J114">
        <v>1.6000000000000001E-3</v>
      </c>
      <c r="K114">
        <v>0.1124</v>
      </c>
      <c r="L114">
        <v>0.27529999999999999</v>
      </c>
      <c r="M114">
        <v>6.4799999999999996E-2</v>
      </c>
      <c r="N114">
        <v>0.9022</v>
      </c>
      <c r="O114">
        <v>0.1011</v>
      </c>
      <c r="P114">
        <v>0.19889999999999999</v>
      </c>
      <c r="Q114" s="1">
        <v>66573.09</v>
      </c>
      <c r="R114">
        <v>0.26860000000000001</v>
      </c>
      <c r="S114">
        <v>0.1515</v>
      </c>
      <c r="T114">
        <v>0.57999999999999996</v>
      </c>
      <c r="U114">
        <v>283.49</v>
      </c>
      <c r="V114" s="1">
        <v>83969.94</v>
      </c>
      <c r="W114">
        <v>137.79</v>
      </c>
      <c r="X114" s="1">
        <v>113200.77</v>
      </c>
      <c r="Y114">
        <v>0.57210000000000005</v>
      </c>
      <c r="Z114">
        <v>0.3649</v>
      </c>
      <c r="AA114">
        <v>6.3E-2</v>
      </c>
      <c r="AB114">
        <v>0.4279</v>
      </c>
      <c r="AC114">
        <v>113.2</v>
      </c>
      <c r="AD114" s="1">
        <v>5524.15</v>
      </c>
      <c r="AE114">
        <v>476.49</v>
      </c>
      <c r="AF114" s="1">
        <v>91696.02</v>
      </c>
      <c r="AG114" t="s">
        <v>4</v>
      </c>
      <c r="AH114" s="1">
        <v>26368</v>
      </c>
      <c r="AI114" s="1">
        <v>47901.32</v>
      </c>
      <c r="AJ114">
        <v>70.89</v>
      </c>
      <c r="AK114">
        <v>42.8</v>
      </c>
      <c r="AL114">
        <v>56</v>
      </c>
      <c r="AM114">
        <v>4.12</v>
      </c>
      <c r="AN114">
        <v>0</v>
      </c>
      <c r="AO114">
        <v>1.0265</v>
      </c>
      <c r="AP114" s="1">
        <v>2313.06</v>
      </c>
      <c r="AQ114" s="1">
        <v>3281.23</v>
      </c>
      <c r="AR114" s="1">
        <v>8181.93</v>
      </c>
      <c r="AS114" s="1">
        <v>1100.57</v>
      </c>
      <c r="AT114">
        <v>711.72</v>
      </c>
      <c r="AU114" s="1">
        <v>15588.51</v>
      </c>
      <c r="AV114" s="1">
        <v>9845.0400000000009</v>
      </c>
      <c r="AW114">
        <v>0.4909</v>
      </c>
      <c r="AX114" s="1">
        <v>7093.28</v>
      </c>
      <c r="AY114">
        <v>0.35370000000000001</v>
      </c>
      <c r="AZ114">
        <v>957.62</v>
      </c>
      <c r="BA114">
        <v>4.7800000000000002E-2</v>
      </c>
      <c r="BB114" s="1">
        <v>2157.84</v>
      </c>
      <c r="BC114">
        <v>0.1076</v>
      </c>
      <c r="BD114" s="1">
        <v>20053.77</v>
      </c>
      <c r="BE114" s="1">
        <v>4349.8999999999996</v>
      </c>
      <c r="BF114">
        <v>1.4428000000000001</v>
      </c>
      <c r="BG114">
        <v>0.46010000000000001</v>
      </c>
      <c r="BH114">
        <v>0.1789</v>
      </c>
      <c r="BI114">
        <v>0.32450000000000001</v>
      </c>
      <c r="BJ114">
        <v>2.53E-2</v>
      </c>
      <c r="BK114">
        <v>1.1299999999999999E-2</v>
      </c>
    </row>
    <row r="115" spans="1:63" x14ac:dyDescent="0.25">
      <c r="A115" t="s">
        <v>117</v>
      </c>
      <c r="B115">
        <v>49312</v>
      </c>
      <c r="C115">
        <v>90.81</v>
      </c>
      <c r="D115">
        <v>8.52</v>
      </c>
      <c r="E115">
        <v>773.38</v>
      </c>
      <c r="F115">
        <v>799.33</v>
      </c>
      <c r="G115">
        <v>2.8E-3</v>
      </c>
      <c r="H115">
        <v>4.0000000000000002E-4</v>
      </c>
      <c r="I115">
        <v>5.4000000000000003E-3</v>
      </c>
      <c r="J115">
        <v>6.9999999999999999E-4</v>
      </c>
      <c r="K115">
        <v>4.6600000000000003E-2</v>
      </c>
      <c r="L115">
        <v>0.92030000000000001</v>
      </c>
      <c r="M115">
        <v>2.3900000000000001E-2</v>
      </c>
      <c r="N115">
        <v>0.28760000000000002</v>
      </c>
      <c r="O115">
        <v>1.6999999999999999E-3</v>
      </c>
      <c r="P115">
        <v>0.14330000000000001</v>
      </c>
      <c r="Q115" s="1">
        <v>56668.43</v>
      </c>
      <c r="R115">
        <v>0.22409999999999999</v>
      </c>
      <c r="S115">
        <v>0.1527</v>
      </c>
      <c r="T115">
        <v>0.62319999999999998</v>
      </c>
      <c r="U115">
        <v>7.95</v>
      </c>
      <c r="V115" s="1">
        <v>69747.62</v>
      </c>
      <c r="W115">
        <v>94.05</v>
      </c>
      <c r="X115" s="1">
        <v>175556.85</v>
      </c>
      <c r="Y115">
        <v>0.84970000000000001</v>
      </c>
      <c r="Z115">
        <v>4.9799999999999997E-2</v>
      </c>
      <c r="AA115">
        <v>0.10050000000000001</v>
      </c>
      <c r="AB115">
        <v>0.15029999999999999</v>
      </c>
      <c r="AC115">
        <v>175.56</v>
      </c>
      <c r="AD115" s="1">
        <v>4482.6499999999996</v>
      </c>
      <c r="AE115">
        <v>514.49</v>
      </c>
      <c r="AF115" s="1">
        <v>163177.04</v>
      </c>
      <c r="AG115" t="s">
        <v>4</v>
      </c>
      <c r="AH115" s="1">
        <v>35876</v>
      </c>
      <c r="AI115" s="1">
        <v>54114.400000000001</v>
      </c>
      <c r="AJ115">
        <v>36.75</v>
      </c>
      <c r="AK115">
        <v>23.67</v>
      </c>
      <c r="AL115">
        <v>27.97</v>
      </c>
      <c r="AM115">
        <v>4.57</v>
      </c>
      <c r="AN115" s="1">
        <v>1807.93</v>
      </c>
      <c r="AO115">
        <v>1.5394000000000001</v>
      </c>
      <c r="AP115" s="1">
        <v>1676.66</v>
      </c>
      <c r="AQ115" s="1">
        <v>2320.58</v>
      </c>
      <c r="AR115" s="1">
        <v>7065.25</v>
      </c>
      <c r="AS115">
        <v>507.91</v>
      </c>
      <c r="AT115">
        <v>359.62</v>
      </c>
      <c r="AU115" s="1">
        <v>11930.02</v>
      </c>
      <c r="AV115" s="1">
        <v>6360.17</v>
      </c>
      <c r="AW115">
        <v>0.44740000000000002</v>
      </c>
      <c r="AX115" s="1">
        <v>5296.25</v>
      </c>
      <c r="AY115">
        <v>0.37259999999999999</v>
      </c>
      <c r="AZ115" s="1">
        <v>1886.1</v>
      </c>
      <c r="BA115">
        <v>0.13270000000000001</v>
      </c>
      <c r="BB115">
        <v>672.52</v>
      </c>
      <c r="BC115">
        <v>4.7300000000000002E-2</v>
      </c>
      <c r="BD115" s="1">
        <v>14215.04</v>
      </c>
      <c r="BE115" s="1">
        <v>5852.15</v>
      </c>
      <c r="BF115">
        <v>1.8819999999999999</v>
      </c>
      <c r="BG115">
        <v>0.53849999999999998</v>
      </c>
      <c r="BH115">
        <v>0.21290000000000001</v>
      </c>
      <c r="BI115">
        <v>0.193</v>
      </c>
      <c r="BJ115">
        <v>3.39E-2</v>
      </c>
      <c r="BK115">
        <v>2.1700000000000001E-2</v>
      </c>
    </row>
    <row r="116" spans="1:63" x14ac:dyDescent="0.25">
      <c r="A116" t="s">
        <v>118</v>
      </c>
      <c r="B116">
        <v>43810</v>
      </c>
      <c r="C116">
        <v>54.43</v>
      </c>
      <c r="D116">
        <v>33.06</v>
      </c>
      <c r="E116" s="1">
        <v>1799.22</v>
      </c>
      <c r="F116" s="1">
        <v>1675.9</v>
      </c>
      <c r="G116">
        <v>3.5999999999999999E-3</v>
      </c>
      <c r="H116">
        <v>6.9999999999999999E-4</v>
      </c>
      <c r="I116">
        <v>2.5399999999999999E-2</v>
      </c>
      <c r="J116">
        <v>1.1000000000000001E-3</v>
      </c>
      <c r="K116">
        <v>2.6100000000000002E-2</v>
      </c>
      <c r="L116">
        <v>0.89139999999999997</v>
      </c>
      <c r="M116">
        <v>5.1799999999999999E-2</v>
      </c>
      <c r="N116">
        <v>0.56679999999999997</v>
      </c>
      <c r="O116">
        <v>3.2000000000000002E-3</v>
      </c>
      <c r="P116">
        <v>0.17030000000000001</v>
      </c>
      <c r="Q116" s="1">
        <v>56192.49</v>
      </c>
      <c r="R116">
        <v>0.22589999999999999</v>
      </c>
      <c r="S116">
        <v>0.18870000000000001</v>
      </c>
      <c r="T116">
        <v>0.58550000000000002</v>
      </c>
      <c r="U116">
        <v>14.28</v>
      </c>
      <c r="V116" s="1">
        <v>72222.95</v>
      </c>
      <c r="W116">
        <v>121.69</v>
      </c>
      <c r="X116" s="1">
        <v>133016.59</v>
      </c>
      <c r="Y116">
        <v>0.68169999999999997</v>
      </c>
      <c r="Z116">
        <v>0.20499999999999999</v>
      </c>
      <c r="AA116">
        <v>0.1133</v>
      </c>
      <c r="AB116">
        <v>0.31830000000000003</v>
      </c>
      <c r="AC116">
        <v>133.02000000000001</v>
      </c>
      <c r="AD116" s="1">
        <v>3912.1</v>
      </c>
      <c r="AE116">
        <v>449.44</v>
      </c>
      <c r="AF116" s="1">
        <v>115752.43</v>
      </c>
      <c r="AG116" t="s">
        <v>4</v>
      </c>
      <c r="AH116" s="1">
        <v>30002</v>
      </c>
      <c r="AI116" s="1">
        <v>45432.84</v>
      </c>
      <c r="AJ116">
        <v>44.35</v>
      </c>
      <c r="AK116">
        <v>26.01</v>
      </c>
      <c r="AL116">
        <v>32.76</v>
      </c>
      <c r="AM116">
        <v>3.91</v>
      </c>
      <c r="AN116" s="1">
        <v>1163.24</v>
      </c>
      <c r="AO116">
        <v>0.95040000000000002</v>
      </c>
      <c r="AP116" s="1">
        <v>1540.61</v>
      </c>
      <c r="AQ116" s="1">
        <v>2046.58</v>
      </c>
      <c r="AR116" s="1">
        <v>6942.99</v>
      </c>
      <c r="AS116">
        <v>674.73</v>
      </c>
      <c r="AT116">
        <v>294.87</v>
      </c>
      <c r="AU116" s="1">
        <v>11499.78</v>
      </c>
      <c r="AV116" s="1">
        <v>7286.21</v>
      </c>
      <c r="AW116">
        <v>0.53339999999999999</v>
      </c>
      <c r="AX116" s="1">
        <v>4049.45</v>
      </c>
      <c r="AY116">
        <v>0.2964</v>
      </c>
      <c r="AZ116" s="1">
        <v>1252.17</v>
      </c>
      <c r="BA116">
        <v>9.1700000000000004E-2</v>
      </c>
      <c r="BB116" s="1">
        <v>1072.77</v>
      </c>
      <c r="BC116">
        <v>7.85E-2</v>
      </c>
      <c r="BD116" s="1">
        <v>13660.58</v>
      </c>
      <c r="BE116" s="1">
        <v>5541.43</v>
      </c>
      <c r="BF116">
        <v>2.0242</v>
      </c>
      <c r="BG116">
        <v>0.50290000000000001</v>
      </c>
      <c r="BH116">
        <v>0.23050000000000001</v>
      </c>
      <c r="BI116">
        <v>0.21690000000000001</v>
      </c>
      <c r="BJ116">
        <v>3.2399999999999998E-2</v>
      </c>
      <c r="BK116">
        <v>1.7299999999999999E-2</v>
      </c>
    </row>
    <row r="117" spans="1:63" x14ac:dyDescent="0.25">
      <c r="A117" t="s">
        <v>119</v>
      </c>
      <c r="B117">
        <v>47548</v>
      </c>
      <c r="C117">
        <v>96.52</v>
      </c>
      <c r="D117">
        <v>7.59</v>
      </c>
      <c r="E117">
        <v>732.83</v>
      </c>
      <c r="F117">
        <v>733.73</v>
      </c>
      <c r="G117">
        <v>1.2999999999999999E-3</v>
      </c>
      <c r="H117">
        <v>4.0000000000000002E-4</v>
      </c>
      <c r="I117">
        <v>1.6000000000000001E-3</v>
      </c>
      <c r="J117">
        <v>8.0000000000000004E-4</v>
      </c>
      <c r="K117">
        <v>9.7999999999999997E-3</v>
      </c>
      <c r="L117">
        <v>0.97350000000000003</v>
      </c>
      <c r="M117">
        <v>1.26E-2</v>
      </c>
      <c r="N117">
        <v>0.43070000000000003</v>
      </c>
      <c r="O117">
        <v>2.2000000000000001E-3</v>
      </c>
      <c r="P117">
        <v>0.14599999999999999</v>
      </c>
      <c r="Q117" s="1">
        <v>51230.82</v>
      </c>
      <c r="R117">
        <v>0.26490000000000002</v>
      </c>
      <c r="S117">
        <v>0.18129999999999999</v>
      </c>
      <c r="T117">
        <v>0.55389999999999995</v>
      </c>
      <c r="U117">
        <v>7.93</v>
      </c>
      <c r="V117" s="1">
        <v>64973.33</v>
      </c>
      <c r="W117">
        <v>88.48</v>
      </c>
      <c r="X117" s="1">
        <v>200786.03</v>
      </c>
      <c r="Y117">
        <v>0.60770000000000002</v>
      </c>
      <c r="Z117">
        <v>0.1041</v>
      </c>
      <c r="AA117">
        <v>0.28820000000000001</v>
      </c>
      <c r="AB117">
        <v>0.39229999999999998</v>
      </c>
      <c r="AC117">
        <v>200.79</v>
      </c>
      <c r="AD117" s="1">
        <v>5589.31</v>
      </c>
      <c r="AE117">
        <v>427.51</v>
      </c>
      <c r="AF117" s="1">
        <v>164678.41</v>
      </c>
      <c r="AG117" t="s">
        <v>4</v>
      </c>
      <c r="AH117" s="1">
        <v>33101</v>
      </c>
      <c r="AI117" s="1">
        <v>51586.3</v>
      </c>
      <c r="AJ117">
        <v>33.85</v>
      </c>
      <c r="AK117">
        <v>23.56</v>
      </c>
      <c r="AL117">
        <v>26.05</v>
      </c>
      <c r="AM117">
        <v>4.46</v>
      </c>
      <c r="AN117" s="1">
        <v>1771.96</v>
      </c>
      <c r="AO117">
        <v>1.2386999999999999</v>
      </c>
      <c r="AP117" s="1">
        <v>1913.31</v>
      </c>
      <c r="AQ117" s="1">
        <v>2855.6</v>
      </c>
      <c r="AR117" s="1">
        <v>6836.28</v>
      </c>
      <c r="AS117">
        <v>543.49</v>
      </c>
      <c r="AT117">
        <v>417.12</v>
      </c>
      <c r="AU117" s="1">
        <v>12565.8</v>
      </c>
      <c r="AV117" s="1">
        <v>7194.55</v>
      </c>
      <c r="AW117">
        <v>0.46560000000000001</v>
      </c>
      <c r="AX117" s="1">
        <v>5593.9</v>
      </c>
      <c r="AY117">
        <v>0.36199999999999999</v>
      </c>
      <c r="AZ117" s="1">
        <v>1794.69</v>
      </c>
      <c r="BA117">
        <v>0.11609999999999999</v>
      </c>
      <c r="BB117">
        <v>869.51</v>
      </c>
      <c r="BC117">
        <v>5.6300000000000003E-2</v>
      </c>
      <c r="BD117" s="1">
        <v>15452.64</v>
      </c>
      <c r="BE117" s="1">
        <v>6599.29</v>
      </c>
      <c r="BF117">
        <v>2.2395999999999998</v>
      </c>
      <c r="BG117">
        <v>0.49769999999999998</v>
      </c>
      <c r="BH117">
        <v>0.23150000000000001</v>
      </c>
      <c r="BI117">
        <v>0.20630000000000001</v>
      </c>
      <c r="BJ117">
        <v>3.9699999999999999E-2</v>
      </c>
      <c r="BK117">
        <v>2.4799999999999999E-2</v>
      </c>
    </row>
    <row r="118" spans="1:63" x14ac:dyDescent="0.25">
      <c r="A118" t="s">
        <v>120</v>
      </c>
      <c r="B118">
        <v>49320</v>
      </c>
      <c r="C118">
        <v>77.900000000000006</v>
      </c>
      <c r="D118">
        <v>8.2100000000000009</v>
      </c>
      <c r="E118">
        <v>639.34</v>
      </c>
      <c r="F118">
        <v>621.55999999999995</v>
      </c>
      <c r="G118">
        <v>2.7000000000000001E-3</v>
      </c>
      <c r="H118">
        <v>6.9999999999999999E-4</v>
      </c>
      <c r="I118">
        <v>3.5999999999999999E-3</v>
      </c>
      <c r="J118">
        <v>1.6999999999999999E-3</v>
      </c>
      <c r="K118">
        <v>2.4500000000000001E-2</v>
      </c>
      <c r="L118">
        <v>0.94340000000000002</v>
      </c>
      <c r="M118">
        <v>2.3400000000000001E-2</v>
      </c>
      <c r="N118">
        <v>0.34560000000000002</v>
      </c>
      <c r="O118">
        <v>2.8E-3</v>
      </c>
      <c r="P118">
        <v>0.14169999999999999</v>
      </c>
      <c r="Q118" s="1">
        <v>54384.23</v>
      </c>
      <c r="R118">
        <v>0.24990000000000001</v>
      </c>
      <c r="S118">
        <v>0.16569999999999999</v>
      </c>
      <c r="T118">
        <v>0.58430000000000004</v>
      </c>
      <c r="U118">
        <v>6.9</v>
      </c>
      <c r="V118" s="1">
        <v>67936.17</v>
      </c>
      <c r="W118">
        <v>88.07</v>
      </c>
      <c r="X118" s="1">
        <v>172086.01</v>
      </c>
      <c r="Y118">
        <v>0.82669999999999999</v>
      </c>
      <c r="Z118">
        <v>5.1900000000000002E-2</v>
      </c>
      <c r="AA118">
        <v>0.12139999999999999</v>
      </c>
      <c r="AB118">
        <v>0.17330000000000001</v>
      </c>
      <c r="AC118">
        <v>172.09</v>
      </c>
      <c r="AD118" s="1">
        <v>4850.71</v>
      </c>
      <c r="AE118">
        <v>545.20000000000005</v>
      </c>
      <c r="AF118" s="1">
        <v>159244.51999999999</v>
      </c>
      <c r="AG118" t="s">
        <v>4</v>
      </c>
      <c r="AH118" s="1">
        <v>33859</v>
      </c>
      <c r="AI118" s="1">
        <v>50311.88</v>
      </c>
      <c r="AJ118">
        <v>41.2</v>
      </c>
      <c r="AK118">
        <v>25.7</v>
      </c>
      <c r="AL118">
        <v>28.52</v>
      </c>
      <c r="AM118">
        <v>4.6399999999999997</v>
      </c>
      <c r="AN118" s="1">
        <v>1645.94</v>
      </c>
      <c r="AO118">
        <v>1.6075999999999999</v>
      </c>
      <c r="AP118" s="1">
        <v>1845.71</v>
      </c>
      <c r="AQ118" s="1">
        <v>2389.42</v>
      </c>
      <c r="AR118" s="1">
        <v>6913.03</v>
      </c>
      <c r="AS118">
        <v>634.80999999999995</v>
      </c>
      <c r="AT118">
        <v>308.45</v>
      </c>
      <c r="AU118" s="1">
        <v>12091.42</v>
      </c>
      <c r="AV118" s="1">
        <v>7139.23</v>
      </c>
      <c r="AW118">
        <v>0.4672</v>
      </c>
      <c r="AX118" s="1">
        <v>5529.4</v>
      </c>
      <c r="AY118">
        <v>0.36180000000000001</v>
      </c>
      <c r="AZ118" s="1">
        <v>1876.83</v>
      </c>
      <c r="BA118">
        <v>0.12280000000000001</v>
      </c>
      <c r="BB118">
        <v>736.25</v>
      </c>
      <c r="BC118">
        <v>4.82E-2</v>
      </c>
      <c r="BD118" s="1">
        <v>15281.71</v>
      </c>
      <c r="BE118" s="1">
        <v>6181.5</v>
      </c>
      <c r="BF118">
        <v>2.077</v>
      </c>
      <c r="BG118">
        <v>0.52029999999999998</v>
      </c>
      <c r="BH118">
        <v>0.20810000000000001</v>
      </c>
      <c r="BI118">
        <v>0.21179999999999999</v>
      </c>
      <c r="BJ118">
        <v>3.5999999999999997E-2</v>
      </c>
      <c r="BK118">
        <v>2.3800000000000002E-2</v>
      </c>
    </row>
    <row r="119" spans="1:63" x14ac:dyDescent="0.25">
      <c r="A119" t="s">
        <v>121</v>
      </c>
      <c r="B119">
        <v>49981</v>
      </c>
      <c r="C119">
        <v>26</v>
      </c>
      <c r="D119">
        <v>157.55000000000001</v>
      </c>
      <c r="E119" s="1">
        <v>4096.1899999999996</v>
      </c>
      <c r="F119" s="1">
        <v>4022.56</v>
      </c>
      <c r="G119">
        <v>5.4399999999999997E-2</v>
      </c>
      <c r="H119">
        <v>1E-3</v>
      </c>
      <c r="I119">
        <v>5.8500000000000003E-2</v>
      </c>
      <c r="J119">
        <v>8.0000000000000004E-4</v>
      </c>
      <c r="K119">
        <v>4.3099999999999999E-2</v>
      </c>
      <c r="L119">
        <v>0.79969999999999997</v>
      </c>
      <c r="M119">
        <v>4.24E-2</v>
      </c>
      <c r="N119">
        <v>0.1673</v>
      </c>
      <c r="O119">
        <v>1.7899999999999999E-2</v>
      </c>
      <c r="P119">
        <v>0.1173</v>
      </c>
      <c r="Q119" s="1">
        <v>72059.199999999997</v>
      </c>
      <c r="R119">
        <v>0.1651</v>
      </c>
      <c r="S119">
        <v>0.18049999999999999</v>
      </c>
      <c r="T119">
        <v>0.65439999999999998</v>
      </c>
      <c r="U119">
        <v>23.05</v>
      </c>
      <c r="V119" s="1">
        <v>96187.77</v>
      </c>
      <c r="W119">
        <v>175.7</v>
      </c>
      <c r="X119" s="1">
        <v>251119.02</v>
      </c>
      <c r="Y119">
        <v>0.76300000000000001</v>
      </c>
      <c r="Z119">
        <v>0.20430000000000001</v>
      </c>
      <c r="AA119">
        <v>3.27E-2</v>
      </c>
      <c r="AB119">
        <v>0.23699999999999999</v>
      </c>
      <c r="AC119">
        <v>251.12</v>
      </c>
      <c r="AD119" s="1">
        <v>9742.86</v>
      </c>
      <c r="AE119" s="1">
        <v>1006.84</v>
      </c>
      <c r="AF119" s="1">
        <v>240720.37</v>
      </c>
      <c r="AG119" t="s">
        <v>4</v>
      </c>
      <c r="AH119" s="1">
        <v>46562</v>
      </c>
      <c r="AI119" s="1">
        <v>90132.21</v>
      </c>
      <c r="AJ119">
        <v>65.150000000000006</v>
      </c>
      <c r="AK119">
        <v>37.46</v>
      </c>
      <c r="AL119">
        <v>41</v>
      </c>
      <c r="AM119">
        <v>5.09</v>
      </c>
      <c r="AN119" s="1">
        <v>1368.23</v>
      </c>
      <c r="AO119">
        <v>0.70679999999999998</v>
      </c>
      <c r="AP119" s="1">
        <v>1490.18</v>
      </c>
      <c r="AQ119" s="1">
        <v>2192.5100000000002</v>
      </c>
      <c r="AR119" s="1">
        <v>7218.38</v>
      </c>
      <c r="AS119">
        <v>811.95</v>
      </c>
      <c r="AT119">
        <v>385.55</v>
      </c>
      <c r="AU119" s="1">
        <v>12098.56</v>
      </c>
      <c r="AV119" s="1">
        <v>2963.8</v>
      </c>
      <c r="AW119">
        <v>0.22850000000000001</v>
      </c>
      <c r="AX119" s="1">
        <v>8475.35</v>
      </c>
      <c r="AY119">
        <v>0.65349999999999997</v>
      </c>
      <c r="AZ119" s="1">
        <v>1083.69</v>
      </c>
      <c r="BA119">
        <v>8.3599999999999994E-2</v>
      </c>
      <c r="BB119">
        <v>446.32</v>
      </c>
      <c r="BC119">
        <v>3.44E-2</v>
      </c>
      <c r="BD119" s="1">
        <v>12969.17</v>
      </c>
      <c r="BE119" s="1">
        <v>1554.43</v>
      </c>
      <c r="BF119">
        <v>0.1825</v>
      </c>
      <c r="BG119">
        <v>0.58799999999999997</v>
      </c>
      <c r="BH119">
        <v>0.22339999999999999</v>
      </c>
      <c r="BI119">
        <v>0.14499999999999999</v>
      </c>
      <c r="BJ119">
        <v>2.9700000000000001E-2</v>
      </c>
      <c r="BK119">
        <v>1.4E-2</v>
      </c>
    </row>
    <row r="120" spans="1:63" x14ac:dyDescent="0.25">
      <c r="A120" t="s">
        <v>122</v>
      </c>
      <c r="B120">
        <v>47431</v>
      </c>
      <c r="C120">
        <v>81.709999999999994</v>
      </c>
      <c r="D120">
        <v>8.24</v>
      </c>
      <c r="E120">
        <v>673.55</v>
      </c>
      <c r="F120">
        <v>672.3</v>
      </c>
      <c r="G120">
        <v>3.3E-3</v>
      </c>
      <c r="H120">
        <v>4.0000000000000002E-4</v>
      </c>
      <c r="I120">
        <v>7.9000000000000008E-3</v>
      </c>
      <c r="J120">
        <v>5.9999999999999995E-4</v>
      </c>
      <c r="K120">
        <v>5.0900000000000001E-2</v>
      </c>
      <c r="L120">
        <v>0.91490000000000005</v>
      </c>
      <c r="M120">
        <v>2.1899999999999999E-2</v>
      </c>
      <c r="N120">
        <v>0.3039</v>
      </c>
      <c r="O120">
        <v>4.1999999999999997E-3</v>
      </c>
      <c r="P120">
        <v>0.14380000000000001</v>
      </c>
      <c r="Q120" s="1">
        <v>55499.63</v>
      </c>
      <c r="R120">
        <v>0.2361</v>
      </c>
      <c r="S120">
        <v>0.16350000000000001</v>
      </c>
      <c r="T120">
        <v>0.60040000000000004</v>
      </c>
      <c r="U120">
        <v>7.28</v>
      </c>
      <c r="V120" s="1">
        <v>68236.789999999994</v>
      </c>
      <c r="W120">
        <v>89.61</v>
      </c>
      <c r="X120" s="1">
        <v>181400.77</v>
      </c>
      <c r="Y120">
        <v>0.83460000000000001</v>
      </c>
      <c r="Z120">
        <v>7.3099999999999998E-2</v>
      </c>
      <c r="AA120">
        <v>9.2299999999999993E-2</v>
      </c>
      <c r="AB120">
        <v>0.16539999999999999</v>
      </c>
      <c r="AC120">
        <v>181.4</v>
      </c>
      <c r="AD120" s="1">
        <v>4765.7</v>
      </c>
      <c r="AE120">
        <v>531.94000000000005</v>
      </c>
      <c r="AF120" s="1">
        <v>168542.17</v>
      </c>
      <c r="AG120" t="s">
        <v>4</v>
      </c>
      <c r="AH120" s="1">
        <v>35474</v>
      </c>
      <c r="AI120" s="1">
        <v>53366.58</v>
      </c>
      <c r="AJ120">
        <v>37.130000000000003</v>
      </c>
      <c r="AK120">
        <v>24.43</v>
      </c>
      <c r="AL120">
        <v>29.39</v>
      </c>
      <c r="AM120">
        <v>4.57</v>
      </c>
      <c r="AN120" s="1">
        <v>1776.85</v>
      </c>
      <c r="AO120">
        <v>1.5523</v>
      </c>
      <c r="AP120" s="1">
        <v>1820.3</v>
      </c>
      <c r="AQ120" s="1">
        <v>2392.35</v>
      </c>
      <c r="AR120" s="1">
        <v>7317.43</v>
      </c>
      <c r="AS120">
        <v>519.75</v>
      </c>
      <c r="AT120">
        <v>360.69</v>
      </c>
      <c r="AU120" s="1">
        <v>12410.51</v>
      </c>
      <c r="AV120" s="1">
        <v>6703.42</v>
      </c>
      <c r="AW120">
        <v>0.44619999999999999</v>
      </c>
      <c r="AX120" s="1">
        <v>5552.84</v>
      </c>
      <c r="AY120">
        <v>0.36959999999999998</v>
      </c>
      <c r="AZ120" s="1">
        <v>2045.84</v>
      </c>
      <c r="BA120">
        <v>0.13619999999999999</v>
      </c>
      <c r="BB120">
        <v>721.52</v>
      </c>
      <c r="BC120">
        <v>4.8000000000000001E-2</v>
      </c>
      <c r="BD120" s="1">
        <v>15023.62</v>
      </c>
      <c r="BE120" s="1">
        <v>5607.72</v>
      </c>
      <c r="BF120">
        <v>1.8563000000000001</v>
      </c>
      <c r="BG120">
        <v>0.52129999999999999</v>
      </c>
      <c r="BH120">
        <v>0.21060000000000001</v>
      </c>
      <c r="BI120">
        <v>0.2039</v>
      </c>
      <c r="BJ120">
        <v>3.4000000000000002E-2</v>
      </c>
      <c r="BK120">
        <v>3.0200000000000001E-2</v>
      </c>
    </row>
    <row r="121" spans="1:63" x14ac:dyDescent="0.25">
      <c r="A121" t="s">
        <v>123</v>
      </c>
      <c r="B121">
        <v>43828</v>
      </c>
      <c r="C121">
        <v>16.100000000000001</v>
      </c>
      <c r="D121">
        <v>131.55000000000001</v>
      </c>
      <c r="E121" s="1">
        <v>2117.4</v>
      </c>
      <c r="F121" s="1">
        <v>1902.04</v>
      </c>
      <c r="G121">
        <v>3.8E-3</v>
      </c>
      <c r="H121">
        <v>6.9999999999999999E-4</v>
      </c>
      <c r="I121">
        <v>8.0600000000000005E-2</v>
      </c>
      <c r="J121">
        <v>1.5E-3</v>
      </c>
      <c r="K121">
        <v>3.1300000000000001E-2</v>
      </c>
      <c r="L121">
        <v>0.78339999999999999</v>
      </c>
      <c r="M121">
        <v>9.8699999999999996E-2</v>
      </c>
      <c r="N121">
        <v>0.88949999999999996</v>
      </c>
      <c r="O121">
        <v>5.0000000000000001E-3</v>
      </c>
      <c r="P121">
        <v>0.1739</v>
      </c>
      <c r="Q121" s="1">
        <v>56896.42</v>
      </c>
      <c r="R121">
        <v>0.24030000000000001</v>
      </c>
      <c r="S121">
        <v>0.18459999999999999</v>
      </c>
      <c r="T121">
        <v>0.57509999999999994</v>
      </c>
      <c r="U121">
        <v>16.399999999999999</v>
      </c>
      <c r="V121" s="1">
        <v>73407.06</v>
      </c>
      <c r="W121">
        <v>125.46</v>
      </c>
      <c r="X121" s="1">
        <v>105221.45</v>
      </c>
      <c r="Y121">
        <v>0.66659999999999997</v>
      </c>
      <c r="Z121">
        <v>0.23449999999999999</v>
      </c>
      <c r="AA121">
        <v>9.8900000000000002E-2</v>
      </c>
      <c r="AB121">
        <v>0.33339999999999997</v>
      </c>
      <c r="AC121">
        <v>105.22</v>
      </c>
      <c r="AD121" s="1">
        <v>3395.28</v>
      </c>
      <c r="AE121">
        <v>438.67</v>
      </c>
      <c r="AF121" s="1">
        <v>89752.38</v>
      </c>
      <c r="AG121" t="s">
        <v>4</v>
      </c>
      <c r="AH121" s="1">
        <v>27372</v>
      </c>
      <c r="AI121" s="1">
        <v>42522.04</v>
      </c>
      <c r="AJ121">
        <v>47.52</v>
      </c>
      <c r="AK121">
        <v>29.32</v>
      </c>
      <c r="AL121">
        <v>34.299999999999997</v>
      </c>
      <c r="AM121">
        <v>4.17</v>
      </c>
      <c r="AN121">
        <v>356.76</v>
      </c>
      <c r="AO121">
        <v>0.87839999999999996</v>
      </c>
      <c r="AP121" s="1">
        <v>1596.37</v>
      </c>
      <c r="AQ121" s="1">
        <v>2418.21</v>
      </c>
      <c r="AR121" s="1">
        <v>7236.42</v>
      </c>
      <c r="AS121">
        <v>684.95</v>
      </c>
      <c r="AT121">
        <v>393.39</v>
      </c>
      <c r="AU121" s="1">
        <v>12329.34</v>
      </c>
      <c r="AV121" s="1">
        <v>8915</v>
      </c>
      <c r="AW121">
        <v>0.59789999999999999</v>
      </c>
      <c r="AX121" s="1">
        <v>3283.75</v>
      </c>
      <c r="AY121">
        <v>0.22020000000000001</v>
      </c>
      <c r="AZ121" s="1">
        <v>1231.6500000000001</v>
      </c>
      <c r="BA121">
        <v>8.2600000000000007E-2</v>
      </c>
      <c r="BB121" s="1">
        <v>1480.94</v>
      </c>
      <c r="BC121">
        <v>9.9299999999999999E-2</v>
      </c>
      <c r="BD121" s="1">
        <v>14911.34</v>
      </c>
      <c r="BE121" s="1">
        <v>6511.49</v>
      </c>
      <c r="BF121">
        <v>2.7688000000000001</v>
      </c>
      <c r="BG121">
        <v>0.4965</v>
      </c>
      <c r="BH121">
        <v>0.216</v>
      </c>
      <c r="BI121">
        <v>0.2404</v>
      </c>
      <c r="BJ121">
        <v>3.2300000000000002E-2</v>
      </c>
      <c r="BK121">
        <v>1.4800000000000001E-2</v>
      </c>
    </row>
    <row r="122" spans="1:63" x14ac:dyDescent="0.25">
      <c r="A122" t="s">
        <v>124</v>
      </c>
      <c r="B122">
        <v>49999</v>
      </c>
      <c r="C122">
        <v>23.19</v>
      </c>
      <c r="D122">
        <v>99.27</v>
      </c>
      <c r="E122" s="1">
        <v>2302.0700000000002</v>
      </c>
      <c r="F122" s="1">
        <v>2252.42</v>
      </c>
      <c r="G122">
        <v>1.61E-2</v>
      </c>
      <c r="H122">
        <v>1.1999999999999999E-3</v>
      </c>
      <c r="I122">
        <v>4.2999999999999997E-2</v>
      </c>
      <c r="J122">
        <v>1.2999999999999999E-3</v>
      </c>
      <c r="K122">
        <v>4.5400000000000003E-2</v>
      </c>
      <c r="L122">
        <v>0.84130000000000005</v>
      </c>
      <c r="M122">
        <v>5.1700000000000003E-2</v>
      </c>
      <c r="N122">
        <v>0.36820000000000003</v>
      </c>
      <c r="O122">
        <v>1.89E-2</v>
      </c>
      <c r="P122">
        <v>0.14130000000000001</v>
      </c>
      <c r="Q122" s="1">
        <v>64443.62</v>
      </c>
      <c r="R122">
        <v>0.18179999999999999</v>
      </c>
      <c r="S122">
        <v>0.1802</v>
      </c>
      <c r="T122">
        <v>0.63800000000000001</v>
      </c>
      <c r="U122">
        <v>17.260000000000002</v>
      </c>
      <c r="V122" s="1">
        <v>81996.95</v>
      </c>
      <c r="W122">
        <v>129.25</v>
      </c>
      <c r="X122" s="1">
        <v>183067.45</v>
      </c>
      <c r="Y122">
        <v>0.68320000000000003</v>
      </c>
      <c r="Z122">
        <v>0.27510000000000001</v>
      </c>
      <c r="AA122">
        <v>4.1700000000000001E-2</v>
      </c>
      <c r="AB122">
        <v>0.31680000000000003</v>
      </c>
      <c r="AC122">
        <v>183.07</v>
      </c>
      <c r="AD122" s="1">
        <v>7590.33</v>
      </c>
      <c r="AE122">
        <v>752.92</v>
      </c>
      <c r="AF122" s="1">
        <v>169206.8</v>
      </c>
      <c r="AG122" t="s">
        <v>4</v>
      </c>
      <c r="AH122" s="1">
        <v>36224</v>
      </c>
      <c r="AI122" s="1">
        <v>58171.61</v>
      </c>
      <c r="AJ122">
        <v>62.84</v>
      </c>
      <c r="AK122">
        <v>37.29</v>
      </c>
      <c r="AL122">
        <v>45.4</v>
      </c>
      <c r="AM122">
        <v>4.9400000000000004</v>
      </c>
      <c r="AN122" s="1">
        <v>1741.42</v>
      </c>
      <c r="AO122">
        <v>0.95960000000000001</v>
      </c>
      <c r="AP122" s="1">
        <v>1784.93</v>
      </c>
      <c r="AQ122" s="1">
        <v>2032.09</v>
      </c>
      <c r="AR122" s="1">
        <v>7123.1</v>
      </c>
      <c r="AS122">
        <v>699.06</v>
      </c>
      <c r="AT122">
        <v>301.37</v>
      </c>
      <c r="AU122" s="1">
        <v>11940.55</v>
      </c>
      <c r="AV122" s="1">
        <v>4382.53</v>
      </c>
      <c r="AW122">
        <v>0.32940000000000003</v>
      </c>
      <c r="AX122" s="1">
        <v>6846.22</v>
      </c>
      <c r="AY122">
        <v>0.51459999999999995</v>
      </c>
      <c r="AZ122" s="1">
        <v>1334.93</v>
      </c>
      <c r="BA122">
        <v>0.1003</v>
      </c>
      <c r="BB122">
        <v>740.64</v>
      </c>
      <c r="BC122">
        <v>5.57E-2</v>
      </c>
      <c r="BD122" s="1">
        <v>13304.32</v>
      </c>
      <c r="BE122" s="1">
        <v>2956.55</v>
      </c>
      <c r="BF122">
        <v>0.63619999999999999</v>
      </c>
      <c r="BG122">
        <v>0.55320000000000003</v>
      </c>
      <c r="BH122">
        <v>0.2336</v>
      </c>
      <c r="BI122">
        <v>0.1716</v>
      </c>
      <c r="BJ122">
        <v>2.5499999999999998E-2</v>
      </c>
      <c r="BK122">
        <v>1.6E-2</v>
      </c>
    </row>
    <row r="123" spans="1:63" x14ac:dyDescent="0.25">
      <c r="A123" t="s">
        <v>125</v>
      </c>
      <c r="B123">
        <v>45336</v>
      </c>
      <c r="C123">
        <v>52.9</v>
      </c>
      <c r="D123">
        <v>18.8</v>
      </c>
      <c r="E123">
        <v>994.74</v>
      </c>
      <c r="F123">
        <v>976.18</v>
      </c>
      <c r="G123">
        <v>3.5000000000000001E-3</v>
      </c>
      <c r="H123">
        <v>5.0000000000000001E-4</v>
      </c>
      <c r="I123">
        <v>5.8999999999999999E-3</v>
      </c>
      <c r="J123">
        <v>8.0000000000000004E-4</v>
      </c>
      <c r="K123">
        <v>2.4400000000000002E-2</v>
      </c>
      <c r="L123">
        <v>0.93500000000000005</v>
      </c>
      <c r="M123">
        <v>2.9899999999999999E-2</v>
      </c>
      <c r="N123">
        <v>0.3962</v>
      </c>
      <c r="O123">
        <v>4.1999999999999997E-3</v>
      </c>
      <c r="P123">
        <v>0.14879999999999999</v>
      </c>
      <c r="Q123" s="1">
        <v>56146.62</v>
      </c>
      <c r="R123">
        <v>0.2384</v>
      </c>
      <c r="S123">
        <v>0.19220000000000001</v>
      </c>
      <c r="T123">
        <v>0.56940000000000002</v>
      </c>
      <c r="U123">
        <v>9.5299999999999994</v>
      </c>
      <c r="V123" s="1">
        <v>74151.56</v>
      </c>
      <c r="W123">
        <v>100.14</v>
      </c>
      <c r="X123" s="1">
        <v>170793.28</v>
      </c>
      <c r="Y123">
        <v>0.79859999999999998</v>
      </c>
      <c r="Z123">
        <v>0.1295</v>
      </c>
      <c r="AA123">
        <v>7.1999999999999995E-2</v>
      </c>
      <c r="AB123">
        <v>0.2014</v>
      </c>
      <c r="AC123">
        <v>170.79</v>
      </c>
      <c r="AD123" s="1">
        <v>4880.53</v>
      </c>
      <c r="AE123">
        <v>558.94000000000005</v>
      </c>
      <c r="AF123" s="1">
        <v>156181.44</v>
      </c>
      <c r="AG123" t="s">
        <v>4</v>
      </c>
      <c r="AH123" s="1">
        <v>33707</v>
      </c>
      <c r="AI123" s="1">
        <v>51667.39</v>
      </c>
      <c r="AJ123">
        <v>44.62</v>
      </c>
      <c r="AK123">
        <v>25.84</v>
      </c>
      <c r="AL123">
        <v>31.52</v>
      </c>
      <c r="AM123">
        <v>4.4400000000000004</v>
      </c>
      <c r="AN123" s="1">
        <v>1478.6</v>
      </c>
      <c r="AO123">
        <v>1.1712</v>
      </c>
      <c r="AP123" s="1">
        <v>1644.6</v>
      </c>
      <c r="AQ123" s="1">
        <v>2118.65</v>
      </c>
      <c r="AR123" s="1">
        <v>6603.23</v>
      </c>
      <c r="AS123">
        <v>664.24</v>
      </c>
      <c r="AT123">
        <v>374.93</v>
      </c>
      <c r="AU123" s="1">
        <v>11405.65</v>
      </c>
      <c r="AV123" s="1">
        <v>6345.92</v>
      </c>
      <c r="AW123">
        <v>0.46310000000000001</v>
      </c>
      <c r="AX123" s="1">
        <v>4780.8599999999997</v>
      </c>
      <c r="AY123">
        <v>0.34889999999999999</v>
      </c>
      <c r="AZ123" s="1">
        <v>1742.39</v>
      </c>
      <c r="BA123">
        <v>0.12720000000000001</v>
      </c>
      <c r="BB123">
        <v>833.68</v>
      </c>
      <c r="BC123">
        <v>6.08E-2</v>
      </c>
      <c r="BD123" s="1">
        <v>13702.85</v>
      </c>
      <c r="BE123" s="1">
        <v>5358.58</v>
      </c>
      <c r="BF123">
        <v>1.5596000000000001</v>
      </c>
      <c r="BG123">
        <v>0.51580000000000004</v>
      </c>
      <c r="BH123">
        <v>0.22620000000000001</v>
      </c>
      <c r="BI123">
        <v>0.21179999999999999</v>
      </c>
      <c r="BJ123">
        <v>2.9700000000000001E-2</v>
      </c>
      <c r="BK123">
        <v>1.6500000000000001E-2</v>
      </c>
    </row>
    <row r="124" spans="1:63" x14ac:dyDescent="0.25">
      <c r="A124" t="s">
        <v>126</v>
      </c>
      <c r="B124">
        <v>45344</v>
      </c>
      <c r="C124">
        <v>38</v>
      </c>
      <c r="D124">
        <v>32.979999999999997</v>
      </c>
      <c r="E124" s="1">
        <v>1253.3</v>
      </c>
      <c r="F124" s="1">
        <v>1178.1099999999999</v>
      </c>
      <c r="G124">
        <v>2.8E-3</v>
      </c>
      <c r="H124">
        <v>4.0000000000000002E-4</v>
      </c>
      <c r="I124">
        <v>2.93E-2</v>
      </c>
      <c r="J124">
        <v>8.0000000000000004E-4</v>
      </c>
      <c r="K124">
        <v>1.47E-2</v>
      </c>
      <c r="L124">
        <v>0.89419999999999999</v>
      </c>
      <c r="M124">
        <v>5.7700000000000001E-2</v>
      </c>
      <c r="N124">
        <v>0.84819999999999995</v>
      </c>
      <c r="O124">
        <v>1E-3</v>
      </c>
      <c r="P124">
        <v>0.18909999999999999</v>
      </c>
      <c r="Q124" s="1">
        <v>55074.57</v>
      </c>
      <c r="R124">
        <v>0.23699999999999999</v>
      </c>
      <c r="S124">
        <v>0.18740000000000001</v>
      </c>
      <c r="T124">
        <v>0.5756</v>
      </c>
      <c r="U124">
        <v>10.86</v>
      </c>
      <c r="V124" s="1">
        <v>72043.89</v>
      </c>
      <c r="W124">
        <v>110.84</v>
      </c>
      <c r="X124" s="1">
        <v>110528.01</v>
      </c>
      <c r="Y124">
        <v>0.6724</v>
      </c>
      <c r="Z124">
        <v>0.191</v>
      </c>
      <c r="AA124">
        <v>0.1366</v>
      </c>
      <c r="AB124">
        <v>0.3276</v>
      </c>
      <c r="AC124">
        <v>110.53</v>
      </c>
      <c r="AD124" s="1">
        <v>3234.37</v>
      </c>
      <c r="AE124">
        <v>362.36</v>
      </c>
      <c r="AF124" s="1">
        <v>93886.64</v>
      </c>
      <c r="AG124" t="s">
        <v>4</v>
      </c>
      <c r="AH124" s="1">
        <v>28267</v>
      </c>
      <c r="AI124" s="1">
        <v>42657.120000000003</v>
      </c>
      <c r="AJ124">
        <v>41.5</v>
      </c>
      <c r="AK124">
        <v>26.49</v>
      </c>
      <c r="AL124">
        <v>30.78</v>
      </c>
      <c r="AM124">
        <v>4</v>
      </c>
      <c r="AN124">
        <v>631.15</v>
      </c>
      <c r="AO124">
        <v>0.84319999999999995</v>
      </c>
      <c r="AP124" s="1">
        <v>1699.34</v>
      </c>
      <c r="AQ124" s="1">
        <v>2610.35</v>
      </c>
      <c r="AR124" s="1">
        <v>7522.9</v>
      </c>
      <c r="AS124">
        <v>639.92999999999995</v>
      </c>
      <c r="AT124">
        <v>365.08</v>
      </c>
      <c r="AU124" s="1">
        <v>12837.61</v>
      </c>
      <c r="AV124" s="1">
        <v>9200.66</v>
      </c>
      <c r="AW124">
        <v>0.61850000000000005</v>
      </c>
      <c r="AX124" s="1">
        <v>2935.24</v>
      </c>
      <c r="AY124">
        <v>0.1973</v>
      </c>
      <c r="AZ124" s="1">
        <v>1372.73</v>
      </c>
      <c r="BA124">
        <v>9.2299999999999993E-2</v>
      </c>
      <c r="BB124" s="1">
        <v>1366.62</v>
      </c>
      <c r="BC124">
        <v>9.1899999999999996E-2</v>
      </c>
      <c r="BD124" s="1">
        <v>14875.25</v>
      </c>
      <c r="BE124" s="1">
        <v>7480.42</v>
      </c>
      <c r="BF124">
        <v>3.2557999999999998</v>
      </c>
      <c r="BG124">
        <v>0.49840000000000001</v>
      </c>
      <c r="BH124">
        <v>0.23330000000000001</v>
      </c>
      <c r="BI124">
        <v>0.21729999999999999</v>
      </c>
      <c r="BJ124">
        <v>3.15E-2</v>
      </c>
      <c r="BK124">
        <v>1.95E-2</v>
      </c>
    </row>
    <row r="125" spans="1:63" x14ac:dyDescent="0.25">
      <c r="A125" t="s">
        <v>127</v>
      </c>
      <c r="B125">
        <v>46433</v>
      </c>
      <c r="C125">
        <v>99.48</v>
      </c>
      <c r="D125">
        <v>14.37</v>
      </c>
      <c r="E125" s="1">
        <v>1429.66</v>
      </c>
      <c r="F125" s="1">
        <v>1411.44</v>
      </c>
      <c r="G125">
        <v>1.4E-3</v>
      </c>
      <c r="H125">
        <v>4.0000000000000002E-4</v>
      </c>
      <c r="I125">
        <v>5.4999999999999997E-3</v>
      </c>
      <c r="J125">
        <v>5.0000000000000001E-4</v>
      </c>
      <c r="K125">
        <v>8.9999999999999993E-3</v>
      </c>
      <c r="L125">
        <v>0.96970000000000001</v>
      </c>
      <c r="M125">
        <v>1.3299999999999999E-2</v>
      </c>
      <c r="N125">
        <v>0.37540000000000001</v>
      </c>
      <c r="O125">
        <v>1E-3</v>
      </c>
      <c r="P125">
        <v>0.14000000000000001</v>
      </c>
      <c r="Q125" s="1">
        <v>56301.75</v>
      </c>
      <c r="R125">
        <v>0.19320000000000001</v>
      </c>
      <c r="S125">
        <v>0.1857</v>
      </c>
      <c r="T125">
        <v>0.62109999999999999</v>
      </c>
      <c r="U125">
        <v>12.09</v>
      </c>
      <c r="V125" s="1">
        <v>70017.16</v>
      </c>
      <c r="W125">
        <v>114.07</v>
      </c>
      <c r="X125" s="1">
        <v>158821.15</v>
      </c>
      <c r="Y125">
        <v>0.75180000000000002</v>
      </c>
      <c r="Z125">
        <v>0.11119999999999999</v>
      </c>
      <c r="AA125">
        <v>0.13700000000000001</v>
      </c>
      <c r="AB125">
        <v>0.2482</v>
      </c>
      <c r="AC125">
        <v>158.82</v>
      </c>
      <c r="AD125" s="1">
        <v>4203.5200000000004</v>
      </c>
      <c r="AE125">
        <v>443.58</v>
      </c>
      <c r="AF125" s="1">
        <v>135241.74</v>
      </c>
      <c r="AG125" t="s">
        <v>4</v>
      </c>
      <c r="AH125" s="1">
        <v>34421</v>
      </c>
      <c r="AI125" s="1">
        <v>53995.21</v>
      </c>
      <c r="AJ125">
        <v>37.18</v>
      </c>
      <c r="AK125">
        <v>24.39</v>
      </c>
      <c r="AL125">
        <v>27.09</v>
      </c>
      <c r="AM125">
        <v>4.55</v>
      </c>
      <c r="AN125" s="1">
        <v>1092.51</v>
      </c>
      <c r="AO125">
        <v>1.0012000000000001</v>
      </c>
      <c r="AP125" s="1">
        <v>1431.6</v>
      </c>
      <c r="AQ125" s="1">
        <v>2446.4699999999998</v>
      </c>
      <c r="AR125" s="1">
        <v>6415.18</v>
      </c>
      <c r="AS125">
        <v>560.04</v>
      </c>
      <c r="AT125">
        <v>289.54000000000002</v>
      </c>
      <c r="AU125" s="1">
        <v>11142.83</v>
      </c>
      <c r="AV125" s="1">
        <v>6606.36</v>
      </c>
      <c r="AW125">
        <v>0.5101</v>
      </c>
      <c r="AX125" s="1">
        <v>4015.75</v>
      </c>
      <c r="AY125">
        <v>0.31009999999999999</v>
      </c>
      <c r="AZ125" s="1">
        <v>1572.35</v>
      </c>
      <c r="BA125">
        <v>0.12139999999999999</v>
      </c>
      <c r="BB125">
        <v>756.28</v>
      </c>
      <c r="BC125">
        <v>5.8400000000000001E-2</v>
      </c>
      <c r="BD125" s="1">
        <v>12950.74</v>
      </c>
      <c r="BE125" s="1">
        <v>5864.42</v>
      </c>
      <c r="BF125">
        <v>1.7839</v>
      </c>
      <c r="BG125">
        <v>0.52249999999999996</v>
      </c>
      <c r="BH125">
        <v>0.2276</v>
      </c>
      <c r="BI125">
        <v>0.20069999999999999</v>
      </c>
      <c r="BJ125">
        <v>3.4299999999999997E-2</v>
      </c>
      <c r="BK125">
        <v>1.49E-2</v>
      </c>
    </row>
    <row r="126" spans="1:63" x14ac:dyDescent="0.25">
      <c r="A126" t="s">
        <v>128</v>
      </c>
      <c r="B126">
        <v>49429</v>
      </c>
      <c r="C126">
        <v>102.62</v>
      </c>
      <c r="D126">
        <v>9.85</v>
      </c>
      <c r="E126" s="1">
        <v>1010.37</v>
      </c>
      <c r="F126" s="1">
        <v>1007.54</v>
      </c>
      <c r="G126">
        <v>1.8E-3</v>
      </c>
      <c r="H126">
        <v>5.9999999999999995E-4</v>
      </c>
      <c r="I126">
        <v>4.7000000000000002E-3</v>
      </c>
      <c r="J126">
        <v>1.2999999999999999E-3</v>
      </c>
      <c r="K126">
        <v>1.35E-2</v>
      </c>
      <c r="L126">
        <v>0.9607</v>
      </c>
      <c r="M126">
        <v>1.7399999999999999E-2</v>
      </c>
      <c r="N126">
        <v>0.37740000000000001</v>
      </c>
      <c r="O126">
        <v>1.1000000000000001E-3</v>
      </c>
      <c r="P126">
        <v>0.14549999999999999</v>
      </c>
      <c r="Q126" s="1">
        <v>54418.71</v>
      </c>
      <c r="R126">
        <v>0.22939999999999999</v>
      </c>
      <c r="S126">
        <v>0.16159999999999999</v>
      </c>
      <c r="T126">
        <v>0.60899999999999999</v>
      </c>
      <c r="U126">
        <v>9.4600000000000009</v>
      </c>
      <c r="V126" s="1">
        <v>65790.990000000005</v>
      </c>
      <c r="W126">
        <v>102.67</v>
      </c>
      <c r="X126" s="1">
        <v>162298.01</v>
      </c>
      <c r="Y126">
        <v>0.83809999999999996</v>
      </c>
      <c r="Z126">
        <v>5.57E-2</v>
      </c>
      <c r="AA126">
        <v>0.1062</v>
      </c>
      <c r="AB126">
        <v>0.16189999999999999</v>
      </c>
      <c r="AC126">
        <v>162.30000000000001</v>
      </c>
      <c r="AD126" s="1">
        <v>4304.92</v>
      </c>
      <c r="AE126">
        <v>496.29</v>
      </c>
      <c r="AF126" s="1">
        <v>145055.85999999999</v>
      </c>
      <c r="AG126" t="s">
        <v>4</v>
      </c>
      <c r="AH126" s="1">
        <v>33746</v>
      </c>
      <c r="AI126" s="1">
        <v>51407.19</v>
      </c>
      <c r="AJ126">
        <v>38.65</v>
      </c>
      <c r="AK126">
        <v>24.57</v>
      </c>
      <c r="AL126">
        <v>27.12</v>
      </c>
      <c r="AM126">
        <v>4.4800000000000004</v>
      </c>
      <c r="AN126" s="1">
        <v>1295.8499999999999</v>
      </c>
      <c r="AO126">
        <v>1.2939000000000001</v>
      </c>
      <c r="AP126" s="1">
        <v>1515.12</v>
      </c>
      <c r="AQ126" s="1">
        <v>2393.42</v>
      </c>
      <c r="AR126" s="1">
        <v>6641.3</v>
      </c>
      <c r="AS126">
        <v>566.12</v>
      </c>
      <c r="AT126">
        <v>343.46</v>
      </c>
      <c r="AU126" s="1">
        <v>11459.41</v>
      </c>
      <c r="AV126" s="1">
        <v>6588.45</v>
      </c>
      <c r="AW126">
        <v>0.49359999999999998</v>
      </c>
      <c r="AX126" s="1">
        <v>4369.38</v>
      </c>
      <c r="AY126">
        <v>0.32729999999999998</v>
      </c>
      <c r="AZ126" s="1">
        <v>1605.02</v>
      </c>
      <c r="BA126">
        <v>0.1202</v>
      </c>
      <c r="BB126">
        <v>785.53</v>
      </c>
      <c r="BC126">
        <v>5.8799999999999998E-2</v>
      </c>
      <c r="BD126" s="1">
        <v>13348.38</v>
      </c>
      <c r="BE126" s="1">
        <v>5861.67</v>
      </c>
      <c r="BF126">
        <v>1.9489000000000001</v>
      </c>
      <c r="BG126">
        <v>0.50460000000000005</v>
      </c>
      <c r="BH126">
        <v>0.22470000000000001</v>
      </c>
      <c r="BI126">
        <v>0.20849999999999999</v>
      </c>
      <c r="BJ126">
        <v>3.5299999999999998E-2</v>
      </c>
      <c r="BK126">
        <v>2.6800000000000001E-2</v>
      </c>
    </row>
    <row r="127" spans="1:63" x14ac:dyDescent="0.25">
      <c r="A127" t="s">
        <v>129</v>
      </c>
      <c r="B127">
        <v>50351</v>
      </c>
      <c r="C127">
        <v>102.05</v>
      </c>
      <c r="D127">
        <v>8.1199999999999992</v>
      </c>
      <c r="E127">
        <v>828.98</v>
      </c>
      <c r="F127">
        <v>825.3</v>
      </c>
      <c r="G127">
        <v>2.5999999999999999E-3</v>
      </c>
      <c r="H127">
        <v>4.0000000000000002E-4</v>
      </c>
      <c r="I127">
        <v>7.1999999999999998E-3</v>
      </c>
      <c r="J127">
        <v>1E-3</v>
      </c>
      <c r="K127">
        <v>4.1300000000000003E-2</v>
      </c>
      <c r="L127">
        <v>0.92330000000000001</v>
      </c>
      <c r="M127">
        <v>2.4299999999999999E-2</v>
      </c>
      <c r="N127">
        <v>0.31030000000000002</v>
      </c>
      <c r="O127">
        <v>2.5999999999999999E-3</v>
      </c>
      <c r="P127">
        <v>0.14430000000000001</v>
      </c>
      <c r="Q127" s="1">
        <v>55898.28</v>
      </c>
      <c r="R127">
        <v>0.2324</v>
      </c>
      <c r="S127">
        <v>0.16850000000000001</v>
      </c>
      <c r="T127">
        <v>0.59909999999999997</v>
      </c>
      <c r="U127">
        <v>8.25</v>
      </c>
      <c r="V127" s="1">
        <v>67917.5</v>
      </c>
      <c r="W127">
        <v>97.35</v>
      </c>
      <c r="X127" s="1">
        <v>176046.76</v>
      </c>
      <c r="Y127">
        <v>0.8468</v>
      </c>
      <c r="Z127">
        <v>5.1900000000000002E-2</v>
      </c>
      <c r="AA127">
        <v>0.1013</v>
      </c>
      <c r="AB127">
        <v>0.1532</v>
      </c>
      <c r="AC127">
        <v>176.05</v>
      </c>
      <c r="AD127" s="1">
        <v>4499.58</v>
      </c>
      <c r="AE127">
        <v>510.93</v>
      </c>
      <c r="AF127" s="1">
        <v>167553.66</v>
      </c>
      <c r="AG127" t="s">
        <v>4</v>
      </c>
      <c r="AH127" s="1">
        <v>35187</v>
      </c>
      <c r="AI127" s="1">
        <v>53878.71</v>
      </c>
      <c r="AJ127">
        <v>37.08</v>
      </c>
      <c r="AK127">
        <v>23.94</v>
      </c>
      <c r="AL127">
        <v>28.02</v>
      </c>
      <c r="AM127">
        <v>4.37</v>
      </c>
      <c r="AN127" s="1">
        <v>1691.07</v>
      </c>
      <c r="AO127">
        <v>1.5510999999999999</v>
      </c>
      <c r="AP127" s="1">
        <v>1671.72</v>
      </c>
      <c r="AQ127" s="1">
        <v>2372.2800000000002</v>
      </c>
      <c r="AR127" s="1">
        <v>7066</v>
      </c>
      <c r="AS127">
        <v>504.28</v>
      </c>
      <c r="AT127">
        <v>352.29</v>
      </c>
      <c r="AU127" s="1">
        <v>11966.58</v>
      </c>
      <c r="AV127" s="1">
        <v>6542.18</v>
      </c>
      <c r="AW127">
        <v>0.45579999999999998</v>
      </c>
      <c r="AX127" s="1">
        <v>5348.72</v>
      </c>
      <c r="AY127">
        <v>0.37259999999999999</v>
      </c>
      <c r="AZ127" s="1">
        <v>1764.11</v>
      </c>
      <c r="BA127">
        <v>0.1229</v>
      </c>
      <c r="BB127">
        <v>698.91</v>
      </c>
      <c r="BC127">
        <v>4.87E-2</v>
      </c>
      <c r="BD127" s="1">
        <v>14353.92</v>
      </c>
      <c r="BE127" s="1">
        <v>5539.56</v>
      </c>
      <c r="BF127">
        <v>1.8467</v>
      </c>
      <c r="BG127">
        <v>0.53</v>
      </c>
      <c r="BH127">
        <v>0.21360000000000001</v>
      </c>
      <c r="BI127">
        <v>0.19620000000000001</v>
      </c>
      <c r="BJ127">
        <v>3.44E-2</v>
      </c>
      <c r="BK127">
        <v>2.5700000000000001E-2</v>
      </c>
    </row>
    <row r="128" spans="1:63" x14ac:dyDescent="0.25">
      <c r="A128" t="s">
        <v>130</v>
      </c>
      <c r="B128">
        <v>49189</v>
      </c>
      <c r="C128">
        <v>91.9</v>
      </c>
      <c r="D128">
        <v>17.100000000000001</v>
      </c>
      <c r="E128" s="1">
        <v>1571.38</v>
      </c>
      <c r="F128" s="1">
        <v>1553.97</v>
      </c>
      <c r="G128">
        <v>3.3999999999999998E-3</v>
      </c>
      <c r="H128">
        <v>5.9999999999999995E-4</v>
      </c>
      <c r="I128">
        <v>5.8999999999999999E-3</v>
      </c>
      <c r="J128">
        <v>6.9999999999999999E-4</v>
      </c>
      <c r="K128">
        <v>1.77E-2</v>
      </c>
      <c r="L128">
        <v>0.95079999999999998</v>
      </c>
      <c r="M128">
        <v>2.0899999999999998E-2</v>
      </c>
      <c r="N128">
        <v>0.31530000000000002</v>
      </c>
      <c r="O128">
        <v>1.5E-3</v>
      </c>
      <c r="P128">
        <v>0.13539999999999999</v>
      </c>
      <c r="Q128" s="1">
        <v>56994.97</v>
      </c>
      <c r="R128">
        <v>0.21779999999999999</v>
      </c>
      <c r="S128">
        <v>0.17979999999999999</v>
      </c>
      <c r="T128">
        <v>0.60250000000000004</v>
      </c>
      <c r="U128">
        <v>12.97</v>
      </c>
      <c r="V128" s="1">
        <v>72251.91</v>
      </c>
      <c r="W128">
        <v>116.19</v>
      </c>
      <c r="X128" s="1">
        <v>166700.88</v>
      </c>
      <c r="Y128">
        <v>0.80910000000000004</v>
      </c>
      <c r="Z128">
        <v>9.5500000000000002E-2</v>
      </c>
      <c r="AA128">
        <v>9.5399999999999999E-2</v>
      </c>
      <c r="AB128">
        <v>0.19089999999999999</v>
      </c>
      <c r="AC128">
        <v>166.7</v>
      </c>
      <c r="AD128" s="1">
        <v>4759.3599999999997</v>
      </c>
      <c r="AE128">
        <v>534.95000000000005</v>
      </c>
      <c r="AF128" s="1">
        <v>155957.37</v>
      </c>
      <c r="AG128" t="s">
        <v>4</v>
      </c>
      <c r="AH128" s="1">
        <v>35502</v>
      </c>
      <c r="AI128" s="1">
        <v>57513.32</v>
      </c>
      <c r="AJ128">
        <v>44.85</v>
      </c>
      <c r="AK128">
        <v>26.68</v>
      </c>
      <c r="AL128">
        <v>30.16</v>
      </c>
      <c r="AM128">
        <v>4.53</v>
      </c>
      <c r="AN128" s="1">
        <v>1269.82</v>
      </c>
      <c r="AO128">
        <v>1.0205</v>
      </c>
      <c r="AP128" s="1">
        <v>1386.8</v>
      </c>
      <c r="AQ128" s="1">
        <v>2180.4299999999998</v>
      </c>
      <c r="AR128" s="1">
        <v>6497.71</v>
      </c>
      <c r="AS128">
        <v>546.44000000000005</v>
      </c>
      <c r="AT128">
        <v>297.67</v>
      </c>
      <c r="AU128" s="1">
        <v>10909.05</v>
      </c>
      <c r="AV128" s="1">
        <v>5753.59</v>
      </c>
      <c r="AW128">
        <v>0.4541</v>
      </c>
      <c r="AX128" s="1">
        <v>4725.8</v>
      </c>
      <c r="AY128">
        <v>0.373</v>
      </c>
      <c r="AZ128" s="1">
        <v>1533.61</v>
      </c>
      <c r="BA128">
        <v>0.121</v>
      </c>
      <c r="BB128">
        <v>657.88</v>
      </c>
      <c r="BC128">
        <v>5.1900000000000002E-2</v>
      </c>
      <c r="BD128" s="1">
        <v>12670.88</v>
      </c>
      <c r="BE128" s="1">
        <v>5087.28</v>
      </c>
      <c r="BF128">
        <v>1.3084</v>
      </c>
      <c r="BG128">
        <v>0.53239999999999998</v>
      </c>
      <c r="BH128">
        <v>0.2258</v>
      </c>
      <c r="BI128">
        <v>0.19339999999999999</v>
      </c>
      <c r="BJ128">
        <v>3.2500000000000001E-2</v>
      </c>
      <c r="BK128">
        <v>1.6E-2</v>
      </c>
    </row>
    <row r="129" spans="1:63" x14ac:dyDescent="0.25">
      <c r="A129" t="s">
        <v>131</v>
      </c>
      <c r="B129">
        <v>45351</v>
      </c>
      <c r="C129">
        <v>107.9</v>
      </c>
      <c r="D129">
        <v>11.71</v>
      </c>
      <c r="E129" s="1">
        <v>1263.8800000000001</v>
      </c>
      <c r="F129" s="1">
        <v>1240.3699999999999</v>
      </c>
      <c r="G129">
        <v>1.6000000000000001E-3</v>
      </c>
      <c r="H129">
        <v>2.9999999999999997E-4</v>
      </c>
      <c r="I129">
        <v>6.7999999999999996E-3</v>
      </c>
      <c r="J129">
        <v>8.9999999999999998E-4</v>
      </c>
      <c r="K129">
        <v>9.1000000000000004E-3</v>
      </c>
      <c r="L129">
        <v>0.95479999999999998</v>
      </c>
      <c r="M129">
        <v>2.6599999999999999E-2</v>
      </c>
      <c r="N129">
        <v>0.93540000000000001</v>
      </c>
      <c r="O129">
        <v>2.9999999999999997E-4</v>
      </c>
      <c r="P129">
        <v>0.1835</v>
      </c>
      <c r="Q129" s="1">
        <v>53955.5</v>
      </c>
      <c r="R129">
        <v>0.23230000000000001</v>
      </c>
      <c r="S129">
        <v>0.17119999999999999</v>
      </c>
      <c r="T129">
        <v>0.59650000000000003</v>
      </c>
      <c r="U129">
        <v>12.47</v>
      </c>
      <c r="V129" s="1">
        <v>73804.639999999999</v>
      </c>
      <c r="W129">
        <v>97.25</v>
      </c>
      <c r="X129" s="1">
        <v>124740.35</v>
      </c>
      <c r="Y129">
        <v>0.58860000000000001</v>
      </c>
      <c r="Z129">
        <v>0.1201</v>
      </c>
      <c r="AA129">
        <v>0.2913</v>
      </c>
      <c r="AB129">
        <v>0.41139999999999999</v>
      </c>
      <c r="AC129">
        <v>124.74</v>
      </c>
      <c r="AD129" s="1">
        <v>2984.78</v>
      </c>
      <c r="AE129">
        <v>275.51</v>
      </c>
      <c r="AF129" s="1">
        <v>107515.43</v>
      </c>
      <c r="AG129" t="s">
        <v>4</v>
      </c>
      <c r="AH129" s="1">
        <v>29402</v>
      </c>
      <c r="AI129" s="1">
        <v>44237.83</v>
      </c>
      <c r="AJ129">
        <v>29.64</v>
      </c>
      <c r="AK129">
        <v>22.51</v>
      </c>
      <c r="AL129">
        <v>24.06</v>
      </c>
      <c r="AM129">
        <v>3.82</v>
      </c>
      <c r="AN129">
        <v>0</v>
      </c>
      <c r="AO129">
        <v>0.79449999999999998</v>
      </c>
      <c r="AP129" s="1">
        <v>1669.95</v>
      </c>
      <c r="AQ129" s="1">
        <v>2954.08</v>
      </c>
      <c r="AR129" s="1">
        <v>7436.41</v>
      </c>
      <c r="AS129">
        <v>618.47</v>
      </c>
      <c r="AT129">
        <v>375.9</v>
      </c>
      <c r="AU129" s="1">
        <v>13054.82</v>
      </c>
      <c r="AV129" s="1">
        <v>9745.89</v>
      </c>
      <c r="AW129">
        <v>0.64249999999999996</v>
      </c>
      <c r="AX129" s="1">
        <v>2622.39</v>
      </c>
      <c r="AY129">
        <v>0.1729</v>
      </c>
      <c r="AZ129" s="1">
        <v>1364</v>
      </c>
      <c r="BA129">
        <v>8.9899999999999994E-2</v>
      </c>
      <c r="BB129" s="1">
        <v>1436.46</v>
      </c>
      <c r="BC129">
        <v>9.4700000000000006E-2</v>
      </c>
      <c r="BD129" s="1">
        <v>15168.73</v>
      </c>
      <c r="BE129" s="1">
        <v>8758.0499999999993</v>
      </c>
      <c r="BF129">
        <v>4.1738999999999997</v>
      </c>
      <c r="BG129">
        <v>0.50180000000000002</v>
      </c>
      <c r="BH129">
        <v>0.2379</v>
      </c>
      <c r="BI129">
        <v>0.20130000000000001</v>
      </c>
      <c r="BJ129">
        <v>3.8300000000000001E-2</v>
      </c>
      <c r="BK129">
        <v>2.06E-2</v>
      </c>
    </row>
    <row r="130" spans="1:63" x14ac:dyDescent="0.25">
      <c r="A130" t="s">
        <v>132</v>
      </c>
      <c r="B130">
        <v>43836</v>
      </c>
      <c r="C130">
        <v>25.38</v>
      </c>
      <c r="D130">
        <v>212.22</v>
      </c>
      <c r="E130" s="1">
        <v>5386.29</v>
      </c>
      <c r="F130" s="1">
        <v>5114.68</v>
      </c>
      <c r="G130">
        <v>2.5100000000000001E-2</v>
      </c>
      <c r="H130">
        <v>1E-3</v>
      </c>
      <c r="I130">
        <v>8.1900000000000001E-2</v>
      </c>
      <c r="J130">
        <v>1.4E-3</v>
      </c>
      <c r="K130">
        <v>0.06</v>
      </c>
      <c r="L130">
        <v>0.76719999999999999</v>
      </c>
      <c r="M130">
        <v>6.3299999999999995E-2</v>
      </c>
      <c r="N130">
        <v>0.40139999999999998</v>
      </c>
      <c r="O130">
        <v>2.3699999999999999E-2</v>
      </c>
      <c r="P130">
        <v>0.1527</v>
      </c>
      <c r="Q130" s="1">
        <v>67303.02</v>
      </c>
      <c r="R130">
        <v>0.17699999999999999</v>
      </c>
      <c r="S130">
        <v>0.18820000000000001</v>
      </c>
      <c r="T130">
        <v>0.63480000000000003</v>
      </c>
      <c r="U130">
        <v>31.49</v>
      </c>
      <c r="V130" s="1">
        <v>93711.33</v>
      </c>
      <c r="W130">
        <v>168.4</v>
      </c>
      <c r="X130" s="1">
        <v>180027.34</v>
      </c>
      <c r="Y130">
        <v>0.71360000000000001</v>
      </c>
      <c r="Z130">
        <v>0.24709999999999999</v>
      </c>
      <c r="AA130">
        <v>3.9300000000000002E-2</v>
      </c>
      <c r="AB130">
        <v>0.28639999999999999</v>
      </c>
      <c r="AC130">
        <v>180.03</v>
      </c>
      <c r="AD130" s="1">
        <v>7955.84</v>
      </c>
      <c r="AE130">
        <v>878.37</v>
      </c>
      <c r="AF130" s="1">
        <v>168338.54</v>
      </c>
      <c r="AG130" t="s">
        <v>4</v>
      </c>
      <c r="AH130" s="1">
        <v>36062</v>
      </c>
      <c r="AI130" s="1">
        <v>56546.16</v>
      </c>
      <c r="AJ130">
        <v>71.61</v>
      </c>
      <c r="AK130">
        <v>41.17</v>
      </c>
      <c r="AL130">
        <v>48.35</v>
      </c>
      <c r="AM130">
        <v>4.8499999999999996</v>
      </c>
      <c r="AN130" s="1">
        <v>2471.16</v>
      </c>
      <c r="AO130">
        <v>0.9768</v>
      </c>
      <c r="AP130" s="1">
        <v>1496.98</v>
      </c>
      <c r="AQ130" s="1">
        <v>2014.22</v>
      </c>
      <c r="AR130" s="1">
        <v>7405.1</v>
      </c>
      <c r="AS130">
        <v>826.15</v>
      </c>
      <c r="AT130">
        <v>346.59</v>
      </c>
      <c r="AU130" s="1">
        <v>12089.03</v>
      </c>
      <c r="AV130" s="1">
        <v>4548.93</v>
      </c>
      <c r="AW130">
        <v>0.33389999999999997</v>
      </c>
      <c r="AX130" s="1">
        <v>7241.59</v>
      </c>
      <c r="AY130">
        <v>0.53159999999999996</v>
      </c>
      <c r="AZ130" s="1">
        <v>1025.79</v>
      </c>
      <c r="BA130">
        <v>7.5300000000000006E-2</v>
      </c>
      <c r="BB130">
        <v>807.03</v>
      </c>
      <c r="BC130">
        <v>5.9200000000000003E-2</v>
      </c>
      <c r="BD130" s="1">
        <v>13623.34</v>
      </c>
      <c r="BE130" s="1">
        <v>2669.33</v>
      </c>
      <c r="BF130">
        <v>0.53369999999999995</v>
      </c>
      <c r="BG130">
        <v>0.56859999999999999</v>
      </c>
      <c r="BH130">
        <v>0.22109999999999999</v>
      </c>
      <c r="BI130">
        <v>0.1706</v>
      </c>
      <c r="BJ130">
        <v>2.4299999999999999E-2</v>
      </c>
      <c r="BK130">
        <v>1.54E-2</v>
      </c>
    </row>
    <row r="131" spans="1:63" x14ac:dyDescent="0.25">
      <c r="A131" t="s">
        <v>133</v>
      </c>
      <c r="B131">
        <v>46557</v>
      </c>
      <c r="C131">
        <v>28.76</v>
      </c>
      <c r="D131">
        <v>41.36</v>
      </c>
      <c r="E131" s="1">
        <v>1189.53</v>
      </c>
      <c r="F131" s="1">
        <v>1212.77</v>
      </c>
      <c r="G131">
        <v>1.18E-2</v>
      </c>
      <c r="H131">
        <v>5.0000000000000001E-4</v>
      </c>
      <c r="I131">
        <v>1.2800000000000001E-2</v>
      </c>
      <c r="J131">
        <v>1.2999999999999999E-3</v>
      </c>
      <c r="K131">
        <v>3.6999999999999998E-2</v>
      </c>
      <c r="L131">
        <v>0.90900000000000003</v>
      </c>
      <c r="M131">
        <v>2.75E-2</v>
      </c>
      <c r="N131">
        <v>0.25169999999999998</v>
      </c>
      <c r="O131">
        <v>7.6E-3</v>
      </c>
      <c r="P131">
        <v>0.11459999999999999</v>
      </c>
      <c r="Q131" s="1">
        <v>59663.85</v>
      </c>
      <c r="R131">
        <v>0.23699999999999999</v>
      </c>
      <c r="S131">
        <v>0.1804</v>
      </c>
      <c r="T131">
        <v>0.58260000000000001</v>
      </c>
      <c r="U131">
        <v>9.84</v>
      </c>
      <c r="V131" s="1">
        <v>80383.88</v>
      </c>
      <c r="W131">
        <v>118.12</v>
      </c>
      <c r="X131" s="1">
        <v>223972.42</v>
      </c>
      <c r="Y131">
        <v>0.71409999999999996</v>
      </c>
      <c r="Z131">
        <v>0.20169999999999999</v>
      </c>
      <c r="AA131">
        <v>8.43E-2</v>
      </c>
      <c r="AB131">
        <v>0.28589999999999999</v>
      </c>
      <c r="AC131">
        <v>223.97</v>
      </c>
      <c r="AD131" s="1">
        <v>6953.06</v>
      </c>
      <c r="AE131">
        <v>681.67</v>
      </c>
      <c r="AF131" s="1">
        <v>230532.29</v>
      </c>
      <c r="AG131" t="s">
        <v>4</v>
      </c>
      <c r="AH131" s="1">
        <v>37329</v>
      </c>
      <c r="AI131" s="1">
        <v>65184.04</v>
      </c>
      <c r="AJ131">
        <v>47.12</v>
      </c>
      <c r="AK131">
        <v>27.87</v>
      </c>
      <c r="AL131">
        <v>32.56</v>
      </c>
      <c r="AM131">
        <v>4.8600000000000003</v>
      </c>
      <c r="AN131" s="1">
        <v>1828.68</v>
      </c>
      <c r="AO131">
        <v>0.9304</v>
      </c>
      <c r="AP131" s="1">
        <v>1574.82</v>
      </c>
      <c r="AQ131" s="1">
        <v>2107.4499999999998</v>
      </c>
      <c r="AR131" s="1">
        <v>6590.81</v>
      </c>
      <c r="AS131">
        <v>563</v>
      </c>
      <c r="AT131">
        <v>349.54</v>
      </c>
      <c r="AU131" s="1">
        <v>11185.63</v>
      </c>
      <c r="AV131" s="1">
        <v>4593.76</v>
      </c>
      <c r="AW131">
        <v>0.35630000000000001</v>
      </c>
      <c r="AX131" s="1">
        <v>6193.22</v>
      </c>
      <c r="AY131">
        <v>0.4803</v>
      </c>
      <c r="AZ131" s="1">
        <v>1528.98</v>
      </c>
      <c r="BA131">
        <v>0.1186</v>
      </c>
      <c r="BB131">
        <v>577.66</v>
      </c>
      <c r="BC131">
        <v>4.48E-2</v>
      </c>
      <c r="BD131" s="1">
        <v>12893.62</v>
      </c>
      <c r="BE131" s="1">
        <v>3260.64</v>
      </c>
      <c r="BF131">
        <v>0.6371</v>
      </c>
      <c r="BG131">
        <v>0.54179999999999995</v>
      </c>
      <c r="BH131">
        <v>0.20930000000000001</v>
      </c>
      <c r="BI131">
        <v>0.20019999999999999</v>
      </c>
      <c r="BJ131">
        <v>3.2300000000000002E-2</v>
      </c>
      <c r="BK131">
        <v>1.6500000000000001E-2</v>
      </c>
    </row>
    <row r="132" spans="1:63" x14ac:dyDescent="0.25">
      <c r="A132" t="s">
        <v>134</v>
      </c>
      <c r="B132">
        <v>50542</v>
      </c>
      <c r="C132">
        <v>64.62</v>
      </c>
      <c r="D132">
        <v>18.170000000000002</v>
      </c>
      <c r="E132" s="1">
        <v>1174.23</v>
      </c>
      <c r="F132" s="1">
        <v>1149.94</v>
      </c>
      <c r="G132">
        <v>4.4999999999999997E-3</v>
      </c>
      <c r="H132">
        <v>2.0000000000000001E-4</v>
      </c>
      <c r="I132">
        <v>7.6E-3</v>
      </c>
      <c r="J132">
        <v>1E-3</v>
      </c>
      <c r="K132">
        <v>3.1800000000000002E-2</v>
      </c>
      <c r="L132">
        <v>0.92769999999999997</v>
      </c>
      <c r="M132">
        <v>2.7199999999999998E-2</v>
      </c>
      <c r="N132">
        <v>0.29859999999999998</v>
      </c>
      <c r="O132">
        <v>4.8999999999999998E-3</v>
      </c>
      <c r="P132">
        <v>0.1318</v>
      </c>
      <c r="Q132" s="1">
        <v>58523.58</v>
      </c>
      <c r="R132">
        <v>0.20119999999999999</v>
      </c>
      <c r="S132">
        <v>0.17249999999999999</v>
      </c>
      <c r="T132">
        <v>0.62619999999999998</v>
      </c>
      <c r="U132">
        <v>10.06</v>
      </c>
      <c r="V132" s="1">
        <v>74987.48</v>
      </c>
      <c r="W132">
        <v>112.08</v>
      </c>
      <c r="X132" s="1">
        <v>221800.84</v>
      </c>
      <c r="Y132">
        <v>0.77929999999999999</v>
      </c>
      <c r="Z132">
        <v>0.13370000000000001</v>
      </c>
      <c r="AA132">
        <v>8.6999999999999994E-2</v>
      </c>
      <c r="AB132">
        <v>0.22070000000000001</v>
      </c>
      <c r="AC132">
        <v>221.8</v>
      </c>
      <c r="AD132" s="1">
        <v>6420.05</v>
      </c>
      <c r="AE132">
        <v>669.35</v>
      </c>
      <c r="AF132" s="1">
        <v>221071.31</v>
      </c>
      <c r="AG132" t="s">
        <v>4</v>
      </c>
      <c r="AH132" s="1">
        <v>35119</v>
      </c>
      <c r="AI132" s="1">
        <v>59772.28</v>
      </c>
      <c r="AJ132">
        <v>48.01</v>
      </c>
      <c r="AK132">
        <v>27.67</v>
      </c>
      <c r="AL132">
        <v>31.67</v>
      </c>
      <c r="AM132">
        <v>4.5999999999999996</v>
      </c>
      <c r="AN132" s="1">
        <v>1651.08</v>
      </c>
      <c r="AO132">
        <v>1.1443000000000001</v>
      </c>
      <c r="AP132" s="1">
        <v>1627.28</v>
      </c>
      <c r="AQ132" s="1">
        <v>2115.54</v>
      </c>
      <c r="AR132" s="1">
        <v>6726.95</v>
      </c>
      <c r="AS132">
        <v>648.12</v>
      </c>
      <c r="AT132">
        <v>286.23</v>
      </c>
      <c r="AU132" s="1">
        <v>11404.13</v>
      </c>
      <c r="AV132" s="1">
        <v>5018.71</v>
      </c>
      <c r="AW132">
        <v>0.36919999999999997</v>
      </c>
      <c r="AX132" s="1">
        <v>6025.33</v>
      </c>
      <c r="AY132">
        <v>0.44319999999999998</v>
      </c>
      <c r="AZ132" s="1">
        <v>1839.52</v>
      </c>
      <c r="BA132">
        <v>0.1353</v>
      </c>
      <c r="BB132">
        <v>711.53</v>
      </c>
      <c r="BC132">
        <v>5.2299999999999999E-2</v>
      </c>
      <c r="BD132" s="1">
        <v>13595.09</v>
      </c>
      <c r="BE132" s="1">
        <v>3851.47</v>
      </c>
      <c r="BF132">
        <v>0.83960000000000001</v>
      </c>
      <c r="BG132">
        <v>0.52869999999999995</v>
      </c>
      <c r="BH132">
        <v>0.20710000000000001</v>
      </c>
      <c r="BI132">
        <v>0.21329999999999999</v>
      </c>
      <c r="BJ132">
        <v>3.3799999999999997E-2</v>
      </c>
      <c r="BK132">
        <v>1.7100000000000001E-2</v>
      </c>
    </row>
    <row r="133" spans="1:63" x14ac:dyDescent="0.25">
      <c r="A133" t="s">
        <v>135</v>
      </c>
      <c r="B133">
        <v>48934</v>
      </c>
      <c r="C133">
        <v>36.76</v>
      </c>
      <c r="D133">
        <v>25.51</v>
      </c>
      <c r="E133">
        <v>937.86</v>
      </c>
      <c r="F133">
        <v>930.24</v>
      </c>
      <c r="G133">
        <v>5.1999999999999998E-3</v>
      </c>
      <c r="H133">
        <v>2.0000000000000001E-4</v>
      </c>
      <c r="I133">
        <v>8.6E-3</v>
      </c>
      <c r="J133">
        <v>1.1999999999999999E-3</v>
      </c>
      <c r="K133">
        <v>2.7199999999999998E-2</v>
      </c>
      <c r="L133">
        <v>0.93089999999999995</v>
      </c>
      <c r="M133">
        <v>2.6700000000000002E-2</v>
      </c>
      <c r="N133">
        <v>0.32879999999999998</v>
      </c>
      <c r="O133">
        <v>5.4999999999999997E-3</v>
      </c>
      <c r="P133">
        <v>0.13600000000000001</v>
      </c>
      <c r="Q133" s="1">
        <v>55051.519999999997</v>
      </c>
      <c r="R133">
        <v>0.2442</v>
      </c>
      <c r="S133">
        <v>0.20319999999999999</v>
      </c>
      <c r="T133">
        <v>0.55269999999999997</v>
      </c>
      <c r="U133">
        <v>9.1</v>
      </c>
      <c r="V133" s="1">
        <v>71353.399999999994</v>
      </c>
      <c r="W133">
        <v>99.38</v>
      </c>
      <c r="X133" s="1">
        <v>196923.51999999999</v>
      </c>
      <c r="Y133">
        <v>0.82620000000000005</v>
      </c>
      <c r="Z133">
        <v>0.1101</v>
      </c>
      <c r="AA133">
        <v>6.3700000000000007E-2</v>
      </c>
      <c r="AB133">
        <v>0.17380000000000001</v>
      </c>
      <c r="AC133">
        <v>196.92</v>
      </c>
      <c r="AD133" s="1">
        <v>5551.64</v>
      </c>
      <c r="AE133">
        <v>656.36</v>
      </c>
      <c r="AF133" s="1">
        <v>193316.06</v>
      </c>
      <c r="AG133" t="s">
        <v>4</v>
      </c>
      <c r="AH133" s="1">
        <v>34844</v>
      </c>
      <c r="AI133" s="1">
        <v>57302.82</v>
      </c>
      <c r="AJ133">
        <v>46.13</v>
      </c>
      <c r="AK133">
        <v>26.55</v>
      </c>
      <c r="AL133">
        <v>30.42</v>
      </c>
      <c r="AM133">
        <v>4.4400000000000004</v>
      </c>
      <c r="AN133" s="1">
        <v>1775.9</v>
      </c>
      <c r="AO133">
        <v>1.1148</v>
      </c>
      <c r="AP133" s="1">
        <v>1676.41</v>
      </c>
      <c r="AQ133" s="1">
        <v>2138.2199999999998</v>
      </c>
      <c r="AR133" s="1">
        <v>6471.58</v>
      </c>
      <c r="AS133">
        <v>576.42999999999995</v>
      </c>
      <c r="AT133">
        <v>303.36</v>
      </c>
      <c r="AU133" s="1">
        <v>11165.99</v>
      </c>
      <c r="AV133" s="1">
        <v>5218.17</v>
      </c>
      <c r="AW133">
        <v>0.39989999999999998</v>
      </c>
      <c r="AX133" s="1">
        <v>5488.89</v>
      </c>
      <c r="AY133">
        <v>0.42070000000000002</v>
      </c>
      <c r="AZ133" s="1">
        <v>1620.54</v>
      </c>
      <c r="BA133">
        <v>0.1242</v>
      </c>
      <c r="BB133">
        <v>720.13</v>
      </c>
      <c r="BC133">
        <v>5.5199999999999999E-2</v>
      </c>
      <c r="BD133" s="1">
        <v>13047.72</v>
      </c>
      <c r="BE133" s="1">
        <v>4358.87</v>
      </c>
      <c r="BF133">
        <v>1.0396000000000001</v>
      </c>
      <c r="BG133">
        <v>0.5161</v>
      </c>
      <c r="BH133">
        <v>0.2099</v>
      </c>
      <c r="BI133">
        <v>0.22109999999999999</v>
      </c>
      <c r="BJ133">
        <v>3.3599999999999998E-2</v>
      </c>
      <c r="BK133">
        <v>1.9199999999999998E-2</v>
      </c>
    </row>
    <row r="134" spans="1:63" x14ac:dyDescent="0.25">
      <c r="A134" t="s">
        <v>136</v>
      </c>
      <c r="B134">
        <v>47837</v>
      </c>
      <c r="C134">
        <v>94</v>
      </c>
      <c r="D134">
        <v>8.56</v>
      </c>
      <c r="E134">
        <v>804.44</v>
      </c>
      <c r="F134">
        <v>765.42</v>
      </c>
      <c r="G134">
        <v>2.0999999999999999E-3</v>
      </c>
      <c r="H134">
        <v>5.0000000000000001E-4</v>
      </c>
      <c r="I134">
        <v>5.8999999999999999E-3</v>
      </c>
      <c r="J134">
        <v>1.2999999999999999E-3</v>
      </c>
      <c r="K134">
        <v>2.29E-2</v>
      </c>
      <c r="L134">
        <v>0.94510000000000005</v>
      </c>
      <c r="M134">
        <v>2.2200000000000001E-2</v>
      </c>
      <c r="N134">
        <v>0.43190000000000001</v>
      </c>
      <c r="O134">
        <v>2.5999999999999999E-3</v>
      </c>
      <c r="P134">
        <v>0.14949999999999999</v>
      </c>
      <c r="Q134" s="1">
        <v>54125.78</v>
      </c>
      <c r="R134">
        <v>0.2334</v>
      </c>
      <c r="S134">
        <v>0.1822</v>
      </c>
      <c r="T134">
        <v>0.58430000000000004</v>
      </c>
      <c r="U134">
        <v>8.8699999999999992</v>
      </c>
      <c r="V134" s="1">
        <v>63151.57</v>
      </c>
      <c r="W134">
        <v>86.51</v>
      </c>
      <c r="X134" s="1">
        <v>158352.87</v>
      </c>
      <c r="Y134">
        <v>0.82509999999999994</v>
      </c>
      <c r="Z134">
        <v>7.46E-2</v>
      </c>
      <c r="AA134">
        <v>0.1003</v>
      </c>
      <c r="AB134">
        <v>0.1749</v>
      </c>
      <c r="AC134">
        <v>158.35</v>
      </c>
      <c r="AD134" s="1">
        <v>4225.7</v>
      </c>
      <c r="AE134">
        <v>489.35</v>
      </c>
      <c r="AF134" s="1">
        <v>148647.98000000001</v>
      </c>
      <c r="AG134" t="s">
        <v>4</v>
      </c>
      <c r="AH134" s="1">
        <v>32573</v>
      </c>
      <c r="AI134" s="1">
        <v>47705.09</v>
      </c>
      <c r="AJ134">
        <v>38.92</v>
      </c>
      <c r="AK134">
        <v>24.82</v>
      </c>
      <c r="AL134">
        <v>27.72</v>
      </c>
      <c r="AM134">
        <v>4.43</v>
      </c>
      <c r="AN134" s="1">
        <v>1410.36</v>
      </c>
      <c r="AO134">
        <v>1.5288999999999999</v>
      </c>
      <c r="AP134" s="1">
        <v>1777.82</v>
      </c>
      <c r="AQ134" s="1">
        <v>2487.38</v>
      </c>
      <c r="AR134" s="1">
        <v>6852.71</v>
      </c>
      <c r="AS134">
        <v>647.07000000000005</v>
      </c>
      <c r="AT134">
        <v>322.14</v>
      </c>
      <c r="AU134" s="1">
        <v>12087.13</v>
      </c>
      <c r="AV134" s="1">
        <v>7525.15</v>
      </c>
      <c r="AW134">
        <v>0.50609999999999999</v>
      </c>
      <c r="AX134" s="1">
        <v>4830.97</v>
      </c>
      <c r="AY134">
        <v>0.32490000000000002</v>
      </c>
      <c r="AZ134" s="1">
        <v>1651.3</v>
      </c>
      <c r="BA134">
        <v>0.1111</v>
      </c>
      <c r="BB134">
        <v>860.11</v>
      </c>
      <c r="BC134">
        <v>5.79E-2</v>
      </c>
      <c r="BD134" s="1">
        <v>14867.53</v>
      </c>
      <c r="BE134" s="1">
        <v>6429.54</v>
      </c>
      <c r="BF134">
        <v>2.3708</v>
      </c>
      <c r="BG134">
        <v>0.50939999999999996</v>
      </c>
      <c r="BH134">
        <v>0.2261</v>
      </c>
      <c r="BI134">
        <v>0.2089</v>
      </c>
      <c r="BJ134">
        <v>3.7400000000000003E-2</v>
      </c>
      <c r="BK134">
        <v>1.8200000000000001E-2</v>
      </c>
    </row>
    <row r="135" spans="1:63" x14ac:dyDescent="0.25">
      <c r="A135" t="s">
        <v>137</v>
      </c>
      <c r="B135">
        <v>47928</v>
      </c>
      <c r="C135">
        <v>121.1</v>
      </c>
      <c r="D135">
        <v>9.94</v>
      </c>
      <c r="E135" s="1">
        <v>1203.6099999999999</v>
      </c>
      <c r="F135" s="1">
        <v>1141.0899999999999</v>
      </c>
      <c r="G135">
        <v>1.4E-3</v>
      </c>
      <c r="H135">
        <v>1E-4</v>
      </c>
      <c r="I135">
        <v>3.5000000000000001E-3</v>
      </c>
      <c r="J135">
        <v>8.0000000000000004E-4</v>
      </c>
      <c r="K135">
        <v>7.1999999999999998E-3</v>
      </c>
      <c r="L135">
        <v>0.96830000000000005</v>
      </c>
      <c r="M135">
        <v>1.8700000000000001E-2</v>
      </c>
      <c r="N135">
        <v>0.93589999999999995</v>
      </c>
      <c r="O135">
        <v>2.0000000000000001E-4</v>
      </c>
      <c r="P135">
        <v>0.17399999999999999</v>
      </c>
      <c r="Q135" s="1">
        <v>56184.54</v>
      </c>
      <c r="R135">
        <v>0.2351</v>
      </c>
      <c r="S135">
        <v>0.1605</v>
      </c>
      <c r="T135">
        <v>0.60440000000000005</v>
      </c>
      <c r="U135">
        <v>11.53</v>
      </c>
      <c r="V135" s="1">
        <v>74512.61</v>
      </c>
      <c r="W135">
        <v>99.83</v>
      </c>
      <c r="X135" s="1">
        <v>116580.9</v>
      </c>
      <c r="Y135">
        <v>0.62229999999999996</v>
      </c>
      <c r="Z135">
        <v>9.6500000000000002E-2</v>
      </c>
      <c r="AA135">
        <v>0.28120000000000001</v>
      </c>
      <c r="AB135">
        <v>0.37769999999999998</v>
      </c>
      <c r="AC135">
        <v>116.58</v>
      </c>
      <c r="AD135" s="1">
        <v>2687.48</v>
      </c>
      <c r="AE135">
        <v>263.69</v>
      </c>
      <c r="AF135" s="1">
        <v>103016.3</v>
      </c>
      <c r="AG135" t="s">
        <v>4</v>
      </c>
      <c r="AH135" s="1">
        <v>29385</v>
      </c>
      <c r="AI135" s="1">
        <v>43515.29</v>
      </c>
      <c r="AJ135">
        <v>26.64</v>
      </c>
      <c r="AK135">
        <v>22.25</v>
      </c>
      <c r="AL135">
        <v>23.01</v>
      </c>
      <c r="AM135">
        <v>3.74</v>
      </c>
      <c r="AN135">
        <v>0</v>
      </c>
      <c r="AO135">
        <v>0.80959999999999999</v>
      </c>
      <c r="AP135" s="1">
        <v>1654.96</v>
      </c>
      <c r="AQ135" s="1">
        <v>3095.34</v>
      </c>
      <c r="AR135" s="1">
        <v>7672.52</v>
      </c>
      <c r="AS135">
        <v>644.88</v>
      </c>
      <c r="AT135">
        <v>435.79</v>
      </c>
      <c r="AU135" s="1">
        <v>13503.49</v>
      </c>
      <c r="AV135" s="1">
        <v>10524.45</v>
      </c>
      <c r="AW135">
        <v>0.66349999999999998</v>
      </c>
      <c r="AX135" s="1">
        <v>2472.64</v>
      </c>
      <c r="AY135">
        <v>0.15590000000000001</v>
      </c>
      <c r="AZ135" s="1">
        <v>1329.87</v>
      </c>
      <c r="BA135">
        <v>8.3799999999999999E-2</v>
      </c>
      <c r="BB135" s="1">
        <v>1533.96</v>
      </c>
      <c r="BC135">
        <v>9.6699999999999994E-2</v>
      </c>
      <c r="BD135" s="1">
        <v>15860.92</v>
      </c>
      <c r="BE135" s="1">
        <v>9135.76</v>
      </c>
      <c r="BF135">
        <v>4.6425999999999998</v>
      </c>
      <c r="BG135">
        <v>0.50590000000000002</v>
      </c>
      <c r="BH135">
        <v>0.23300000000000001</v>
      </c>
      <c r="BI135">
        <v>0.19989999999999999</v>
      </c>
      <c r="BJ135">
        <v>3.95E-2</v>
      </c>
      <c r="BK135">
        <v>2.1700000000000001E-2</v>
      </c>
    </row>
    <row r="136" spans="1:63" x14ac:dyDescent="0.25">
      <c r="A136" t="s">
        <v>138</v>
      </c>
      <c r="B136">
        <v>43844</v>
      </c>
      <c r="C136">
        <v>25.14</v>
      </c>
      <c r="D136">
        <v>460.31</v>
      </c>
      <c r="E136" s="1">
        <v>11573.38</v>
      </c>
      <c r="F136" s="1">
        <v>8695.5499999999993</v>
      </c>
      <c r="G136">
        <v>1.4500000000000001E-2</v>
      </c>
      <c r="H136">
        <v>1.1999999999999999E-3</v>
      </c>
      <c r="I136">
        <v>0.45579999999999998</v>
      </c>
      <c r="J136">
        <v>1.6000000000000001E-3</v>
      </c>
      <c r="K136">
        <v>0.1143</v>
      </c>
      <c r="L136">
        <v>0.32550000000000001</v>
      </c>
      <c r="M136">
        <v>8.7099999999999997E-2</v>
      </c>
      <c r="N136">
        <v>0.94969999999999999</v>
      </c>
      <c r="O136">
        <v>5.6000000000000001E-2</v>
      </c>
      <c r="P136">
        <v>0.20230000000000001</v>
      </c>
      <c r="Q136" s="1">
        <v>63166.720000000001</v>
      </c>
      <c r="R136">
        <v>0.3236</v>
      </c>
      <c r="S136">
        <v>0.15290000000000001</v>
      </c>
      <c r="T136">
        <v>0.52349999999999997</v>
      </c>
      <c r="U136">
        <v>104.95</v>
      </c>
      <c r="V136" s="1">
        <v>80003.98</v>
      </c>
      <c r="W136">
        <v>109.68</v>
      </c>
      <c r="X136" s="1">
        <v>81928.95</v>
      </c>
      <c r="Y136">
        <v>0.58940000000000003</v>
      </c>
      <c r="Z136">
        <v>0.33660000000000001</v>
      </c>
      <c r="AA136">
        <v>7.3999999999999996E-2</v>
      </c>
      <c r="AB136">
        <v>0.41060000000000002</v>
      </c>
      <c r="AC136">
        <v>81.93</v>
      </c>
      <c r="AD136" s="1">
        <v>3879.76</v>
      </c>
      <c r="AE136">
        <v>422.33</v>
      </c>
      <c r="AF136" s="1">
        <v>67844.25</v>
      </c>
      <c r="AG136" t="s">
        <v>4</v>
      </c>
      <c r="AH136" s="1">
        <v>26079</v>
      </c>
      <c r="AI136" s="1">
        <v>38681.93</v>
      </c>
      <c r="AJ136">
        <v>62.65</v>
      </c>
      <c r="AK136">
        <v>42.14</v>
      </c>
      <c r="AL136">
        <v>49.03</v>
      </c>
      <c r="AM136">
        <v>4.2699999999999996</v>
      </c>
      <c r="AN136">
        <v>2.13</v>
      </c>
      <c r="AO136">
        <v>1.1554</v>
      </c>
      <c r="AP136" s="1">
        <v>2317.61</v>
      </c>
      <c r="AQ136" s="1">
        <v>2938.96</v>
      </c>
      <c r="AR136" s="1">
        <v>8186.24</v>
      </c>
      <c r="AS136" s="1">
        <v>1034.78</v>
      </c>
      <c r="AT136">
        <v>657.92</v>
      </c>
      <c r="AU136" s="1">
        <v>15135.51</v>
      </c>
      <c r="AV136" s="1">
        <v>11693.1</v>
      </c>
      <c r="AW136">
        <v>0.60660000000000003</v>
      </c>
      <c r="AX136" s="1">
        <v>4591.9399999999996</v>
      </c>
      <c r="AY136">
        <v>0.2382</v>
      </c>
      <c r="AZ136">
        <v>748.91</v>
      </c>
      <c r="BA136">
        <v>3.8800000000000001E-2</v>
      </c>
      <c r="BB136" s="1">
        <v>2243.9</v>
      </c>
      <c r="BC136">
        <v>0.1164</v>
      </c>
      <c r="BD136" s="1">
        <v>19277.84</v>
      </c>
      <c r="BE136" s="1">
        <v>6007.51</v>
      </c>
      <c r="BF136">
        <v>3.2744</v>
      </c>
      <c r="BG136">
        <v>0.47120000000000001</v>
      </c>
      <c r="BH136">
        <v>0.18260000000000001</v>
      </c>
      <c r="BI136">
        <v>0.31019999999999998</v>
      </c>
      <c r="BJ136">
        <v>2.5399999999999999E-2</v>
      </c>
      <c r="BK136">
        <v>1.06E-2</v>
      </c>
    </row>
    <row r="137" spans="1:63" x14ac:dyDescent="0.25">
      <c r="A137" t="s">
        <v>139</v>
      </c>
      <c r="B137">
        <v>43851</v>
      </c>
      <c r="C137">
        <v>10.76</v>
      </c>
      <c r="D137">
        <v>198.5</v>
      </c>
      <c r="E137" s="1">
        <v>2136.21</v>
      </c>
      <c r="F137" s="1">
        <v>2051.1999999999998</v>
      </c>
      <c r="G137">
        <v>2.69E-2</v>
      </c>
      <c r="H137">
        <v>1.1999999999999999E-3</v>
      </c>
      <c r="I137">
        <v>0.1022</v>
      </c>
      <c r="J137">
        <v>1.1999999999999999E-3</v>
      </c>
      <c r="K137">
        <v>6.2399999999999997E-2</v>
      </c>
      <c r="L137">
        <v>0.74690000000000001</v>
      </c>
      <c r="M137">
        <v>5.9299999999999999E-2</v>
      </c>
      <c r="N137">
        <v>0.42380000000000001</v>
      </c>
      <c r="O137">
        <v>2.5399999999999999E-2</v>
      </c>
      <c r="P137">
        <v>0.1447</v>
      </c>
      <c r="Q137" s="1">
        <v>65856.44</v>
      </c>
      <c r="R137">
        <v>0.20899999999999999</v>
      </c>
      <c r="S137">
        <v>0.20930000000000001</v>
      </c>
      <c r="T137">
        <v>0.58169999999999999</v>
      </c>
      <c r="U137">
        <v>14.91</v>
      </c>
      <c r="V137" s="1">
        <v>85602.17</v>
      </c>
      <c r="W137">
        <v>139.93</v>
      </c>
      <c r="X137" s="1">
        <v>195818.6</v>
      </c>
      <c r="Y137">
        <v>0.67689999999999995</v>
      </c>
      <c r="Z137">
        <v>0.2888</v>
      </c>
      <c r="AA137">
        <v>3.4299999999999997E-2</v>
      </c>
      <c r="AB137">
        <v>0.3231</v>
      </c>
      <c r="AC137">
        <v>195.82</v>
      </c>
      <c r="AD137" s="1">
        <v>9076.39</v>
      </c>
      <c r="AE137">
        <v>901.18</v>
      </c>
      <c r="AF137" s="1">
        <v>179030.94</v>
      </c>
      <c r="AG137" t="s">
        <v>4</v>
      </c>
      <c r="AH137" s="1">
        <v>36044</v>
      </c>
      <c r="AI137" s="1">
        <v>55943.92</v>
      </c>
      <c r="AJ137">
        <v>74.3</v>
      </c>
      <c r="AK137">
        <v>44.33</v>
      </c>
      <c r="AL137">
        <v>51.68</v>
      </c>
      <c r="AM137">
        <v>4.97</v>
      </c>
      <c r="AN137">
        <v>0</v>
      </c>
      <c r="AO137">
        <v>1.0730999999999999</v>
      </c>
      <c r="AP137" s="1">
        <v>1902.6</v>
      </c>
      <c r="AQ137" s="1">
        <v>2010.09</v>
      </c>
      <c r="AR137" s="1">
        <v>7659.91</v>
      </c>
      <c r="AS137">
        <v>836.05</v>
      </c>
      <c r="AT137">
        <v>321.8</v>
      </c>
      <c r="AU137" s="1">
        <v>12730.45</v>
      </c>
      <c r="AV137" s="1">
        <v>4140.8500000000004</v>
      </c>
      <c r="AW137">
        <v>0.28949999999999998</v>
      </c>
      <c r="AX137" s="1">
        <v>8093.87</v>
      </c>
      <c r="AY137">
        <v>0.56579999999999997</v>
      </c>
      <c r="AZ137" s="1">
        <v>1280.45</v>
      </c>
      <c r="BA137">
        <v>8.9499999999999996E-2</v>
      </c>
      <c r="BB137">
        <v>790.18</v>
      </c>
      <c r="BC137">
        <v>5.5199999999999999E-2</v>
      </c>
      <c r="BD137" s="1">
        <v>14305.35</v>
      </c>
      <c r="BE137" s="1">
        <v>2451.09</v>
      </c>
      <c r="BF137">
        <v>0.48230000000000001</v>
      </c>
      <c r="BG137">
        <v>0.55330000000000001</v>
      </c>
      <c r="BH137">
        <v>0.22439999999999999</v>
      </c>
      <c r="BI137">
        <v>0.18410000000000001</v>
      </c>
      <c r="BJ137">
        <v>2.41E-2</v>
      </c>
      <c r="BK137">
        <v>1.4200000000000001E-2</v>
      </c>
    </row>
    <row r="138" spans="1:63" x14ac:dyDescent="0.25">
      <c r="A138" t="s">
        <v>140</v>
      </c>
      <c r="B138">
        <v>43869</v>
      </c>
      <c r="C138">
        <v>42.38</v>
      </c>
      <c r="D138">
        <v>62.33</v>
      </c>
      <c r="E138" s="1">
        <v>2641.65</v>
      </c>
      <c r="F138" s="1">
        <v>2469.21</v>
      </c>
      <c r="G138">
        <v>8.3000000000000001E-3</v>
      </c>
      <c r="H138">
        <v>5.9999999999999995E-4</v>
      </c>
      <c r="I138">
        <v>5.7700000000000001E-2</v>
      </c>
      <c r="J138">
        <v>1.1999999999999999E-3</v>
      </c>
      <c r="K138">
        <v>9.4500000000000001E-2</v>
      </c>
      <c r="L138">
        <v>0.77149999999999996</v>
      </c>
      <c r="M138">
        <v>6.6100000000000006E-2</v>
      </c>
      <c r="N138">
        <v>0.52510000000000001</v>
      </c>
      <c r="O138">
        <v>2.4199999999999999E-2</v>
      </c>
      <c r="P138">
        <v>0.1512</v>
      </c>
      <c r="Q138" s="1">
        <v>59444.41</v>
      </c>
      <c r="R138">
        <v>0.24460000000000001</v>
      </c>
      <c r="S138">
        <v>0.183</v>
      </c>
      <c r="T138">
        <v>0.57240000000000002</v>
      </c>
      <c r="U138">
        <v>19.149999999999999</v>
      </c>
      <c r="V138" s="1">
        <v>79343.64</v>
      </c>
      <c r="W138">
        <v>133.87</v>
      </c>
      <c r="X138" s="1">
        <v>135011.51</v>
      </c>
      <c r="Y138">
        <v>0.72309999999999997</v>
      </c>
      <c r="Z138">
        <v>0.21890000000000001</v>
      </c>
      <c r="AA138">
        <v>5.8000000000000003E-2</v>
      </c>
      <c r="AB138">
        <v>0.27689999999999998</v>
      </c>
      <c r="AC138">
        <v>135.01</v>
      </c>
      <c r="AD138" s="1">
        <v>4367.95</v>
      </c>
      <c r="AE138">
        <v>523.82000000000005</v>
      </c>
      <c r="AF138" s="1">
        <v>130112.6</v>
      </c>
      <c r="AG138" t="s">
        <v>4</v>
      </c>
      <c r="AH138" s="1">
        <v>31389</v>
      </c>
      <c r="AI138" s="1">
        <v>49072.65</v>
      </c>
      <c r="AJ138">
        <v>49.22</v>
      </c>
      <c r="AK138">
        <v>30.95</v>
      </c>
      <c r="AL138">
        <v>36.299999999999997</v>
      </c>
      <c r="AM138">
        <v>4.58</v>
      </c>
      <c r="AN138" s="1">
        <v>1201.99</v>
      </c>
      <c r="AO138">
        <v>0.95899999999999996</v>
      </c>
      <c r="AP138" s="1">
        <v>1450.78</v>
      </c>
      <c r="AQ138" s="1">
        <v>1959.36</v>
      </c>
      <c r="AR138" s="1">
        <v>6772.16</v>
      </c>
      <c r="AS138">
        <v>709.36</v>
      </c>
      <c r="AT138">
        <v>304.79000000000002</v>
      </c>
      <c r="AU138" s="1">
        <v>11196.46</v>
      </c>
      <c r="AV138" s="1">
        <v>6230.25</v>
      </c>
      <c r="AW138">
        <v>0.48909999999999998</v>
      </c>
      <c r="AX138" s="1">
        <v>4269.42</v>
      </c>
      <c r="AY138">
        <v>0.3352</v>
      </c>
      <c r="AZ138" s="1">
        <v>1240.53</v>
      </c>
      <c r="BA138">
        <v>9.74E-2</v>
      </c>
      <c r="BB138">
        <v>998.48</v>
      </c>
      <c r="BC138">
        <v>7.8399999999999997E-2</v>
      </c>
      <c r="BD138" s="1">
        <v>12738.68</v>
      </c>
      <c r="BE138" s="1">
        <v>4634.83</v>
      </c>
      <c r="BF138">
        <v>1.4628000000000001</v>
      </c>
      <c r="BG138">
        <v>0.53539999999999999</v>
      </c>
      <c r="BH138">
        <v>0.21410000000000001</v>
      </c>
      <c r="BI138">
        <v>0.20680000000000001</v>
      </c>
      <c r="BJ138">
        <v>2.81E-2</v>
      </c>
      <c r="BK138">
        <v>1.5599999999999999E-2</v>
      </c>
    </row>
    <row r="139" spans="1:63" x14ac:dyDescent="0.25">
      <c r="A139" t="s">
        <v>141</v>
      </c>
      <c r="B139">
        <v>43877</v>
      </c>
      <c r="C139">
        <v>31.57</v>
      </c>
      <c r="D139">
        <v>176.41</v>
      </c>
      <c r="E139" s="1">
        <v>5569.41</v>
      </c>
      <c r="F139" s="1">
        <v>5345.33</v>
      </c>
      <c r="G139">
        <v>2.0400000000000001E-2</v>
      </c>
      <c r="H139">
        <v>8.0000000000000004E-4</v>
      </c>
      <c r="I139">
        <v>6.6500000000000004E-2</v>
      </c>
      <c r="J139">
        <v>1.2999999999999999E-3</v>
      </c>
      <c r="K139">
        <v>5.0599999999999999E-2</v>
      </c>
      <c r="L139">
        <v>0.80310000000000004</v>
      </c>
      <c r="M139">
        <v>5.7299999999999997E-2</v>
      </c>
      <c r="N139">
        <v>0.32750000000000001</v>
      </c>
      <c r="O139">
        <v>1.77E-2</v>
      </c>
      <c r="P139">
        <v>0.14530000000000001</v>
      </c>
      <c r="Q139" s="1">
        <v>67191.56</v>
      </c>
      <c r="R139">
        <v>0.17929999999999999</v>
      </c>
      <c r="S139">
        <v>0.1736</v>
      </c>
      <c r="T139">
        <v>0.64710000000000001</v>
      </c>
      <c r="U139">
        <v>32.130000000000003</v>
      </c>
      <c r="V139" s="1">
        <v>94481.25</v>
      </c>
      <c r="W139">
        <v>170.08</v>
      </c>
      <c r="X139" s="1">
        <v>184083.92</v>
      </c>
      <c r="Y139">
        <v>0.73160000000000003</v>
      </c>
      <c r="Z139">
        <v>0.22670000000000001</v>
      </c>
      <c r="AA139">
        <v>4.1700000000000001E-2</v>
      </c>
      <c r="AB139">
        <v>0.26840000000000003</v>
      </c>
      <c r="AC139">
        <v>184.08</v>
      </c>
      <c r="AD139" s="1">
        <v>7589.51</v>
      </c>
      <c r="AE139">
        <v>817.88</v>
      </c>
      <c r="AF139" s="1">
        <v>175081.42</v>
      </c>
      <c r="AG139" t="s">
        <v>4</v>
      </c>
      <c r="AH139" s="1">
        <v>37808</v>
      </c>
      <c r="AI139" s="1">
        <v>62092</v>
      </c>
      <c r="AJ139">
        <v>66.37</v>
      </c>
      <c r="AK139">
        <v>38.979999999999997</v>
      </c>
      <c r="AL139">
        <v>44.5</v>
      </c>
      <c r="AM139">
        <v>4.6399999999999997</v>
      </c>
      <c r="AN139" s="1">
        <v>2471.16</v>
      </c>
      <c r="AO139">
        <v>0.89349999999999996</v>
      </c>
      <c r="AP139" s="1">
        <v>1472.26</v>
      </c>
      <c r="AQ139" s="1">
        <v>2040.56</v>
      </c>
      <c r="AR139" s="1">
        <v>7015.03</v>
      </c>
      <c r="AS139">
        <v>786.01</v>
      </c>
      <c r="AT139">
        <v>346.53</v>
      </c>
      <c r="AU139" s="1">
        <v>11660.39</v>
      </c>
      <c r="AV139" s="1">
        <v>4206.28</v>
      </c>
      <c r="AW139">
        <v>0.32850000000000001</v>
      </c>
      <c r="AX139" s="1">
        <v>6877.34</v>
      </c>
      <c r="AY139">
        <v>0.53710000000000002</v>
      </c>
      <c r="AZ139" s="1">
        <v>1015.85</v>
      </c>
      <c r="BA139">
        <v>7.9299999999999995E-2</v>
      </c>
      <c r="BB139">
        <v>704.13</v>
      </c>
      <c r="BC139">
        <v>5.5E-2</v>
      </c>
      <c r="BD139" s="1">
        <v>12803.59</v>
      </c>
      <c r="BE139" s="1">
        <v>2618.87</v>
      </c>
      <c r="BF139">
        <v>0.4803</v>
      </c>
      <c r="BG139">
        <v>0.57709999999999995</v>
      </c>
      <c r="BH139">
        <v>0.22700000000000001</v>
      </c>
      <c r="BI139">
        <v>0.1545</v>
      </c>
      <c r="BJ139">
        <v>2.64E-2</v>
      </c>
      <c r="BK139">
        <v>1.5100000000000001E-2</v>
      </c>
    </row>
    <row r="140" spans="1:63" x14ac:dyDescent="0.25">
      <c r="A140" t="s">
        <v>142</v>
      </c>
      <c r="B140">
        <v>43885</v>
      </c>
      <c r="C140">
        <v>54</v>
      </c>
      <c r="D140">
        <v>21.54</v>
      </c>
      <c r="E140" s="1">
        <v>1163.3499999999999</v>
      </c>
      <c r="F140" s="1">
        <v>1106.74</v>
      </c>
      <c r="G140">
        <v>6.3E-3</v>
      </c>
      <c r="H140">
        <v>8.9999999999999998E-4</v>
      </c>
      <c r="I140">
        <v>1.2200000000000001E-2</v>
      </c>
      <c r="J140">
        <v>8.0000000000000004E-4</v>
      </c>
      <c r="K140">
        <v>3.1300000000000001E-2</v>
      </c>
      <c r="L140">
        <v>0.9143</v>
      </c>
      <c r="M140">
        <v>3.4299999999999997E-2</v>
      </c>
      <c r="N140">
        <v>0.44040000000000001</v>
      </c>
      <c r="O140">
        <v>3.8E-3</v>
      </c>
      <c r="P140">
        <v>0.14560000000000001</v>
      </c>
      <c r="Q140" s="1">
        <v>55446.47</v>
      </c>
      <c r="R140">
        <v>0.23769999999999999</v>
      </c>
      <c r="S140">
        <v>0.2215</v>
      </c>
      <c r="T140">
        <v>0.54069999999999996</v>
      </c>
      <c r="U140">
        <v>10.07</v>
      </c>
      <c r="V140" s="1">
        <v>69208.36</v>
      </c>
      <c r="W140">
        <v>111.35</v>
      </c>
      <c r="X140" s="1">
        <v>160436.59</v>
      </c>
      <c r="Y140">
        <v>0.75970000000000004</v>
      </c>
      <c r="Z140">
        <v>0.16889999999999999</v>
      </c>
      <c r="AA140">
        <v>7.1499999999999994E-2</v>
      </c>
      <c r="AB140">
        <v>0.24030000000000001</v>
      </c>
      <c r="AC140">
        <v>160.44</v>
      </c>
      <c r="AD140" s="1">
        <v>4516.59</v>
      </c>
      <c r="AE140">
        <v>546.98</v>
      </c>
      <c r="AF140" s="1">
        <v>142352.92000000001</v>
      </c>
      <c r="AG140" t="s">
        <v>4</v>
      </c>
      <c r="AH140" s="1">
        <v>33032</v>
      </c>
      <c r="AI140" s="1">
        <v>51105.46</v>
      </c>
      <c r="AJ140">
        <v>41.06</v>
      </c>
      <c r="AK140">
        <v>26.17</v>
      </c>
      <c r="AL140">
        <v>30.06</v>
      </c>
      <c r="AM140">
        <v>4.3600000000000003</v>
      </c>
      <c r="AN140" s="1">
        <v>1406.21</v>
      </c>
      <c r="AO140">
        <v>1.0435000000000001</v>
      </c>
      <c r="AP140" s="1">
        <v>1526.19</v>
      </c>
      <c r="AQ140" s="1">
        <v>2198.42</v>
      </c>
      <c r="AR140" s="1">
        <v>6326.79</v>
      </c>
      <c r="AS140">
        <v>666.51</v>
      </c>
      <c r="AT140">
        <v>287.43</v>
      </c>
      <c r="AU140" s="1">
        <v>11005.34</v>
      </c>
      <c r="AV140" s="1">
        <v>6295.3</v>
      </c>
      <c r="AW140">
        <v>0.48130000000000001</v>
      </c>
      <c r="AX140" s="1">
        <v>4504.87</v>
      </c>
      <c r="AY140">
        <v>0.34439999999999998</v>
      </c>
      <c r="AZ140" s="1">
        <v>1449.82</v>
      </c>
      <c r="BA140">
        <v>0.1108</v>
      </c>
      <c r="BB140">
        <v>830.42</v>
      </c>
      <c r="BC140">
        <v>6.3500000000000001E-2</v>
      </c>
      <c r="BD140" s="1">
        <v>13080.4</v>
      </c>
      <c r="BE140" s="1">
        <v>4746.63</v>
      </c>
      <c r="BF140">
        <v>1.4370000000000001</v>
      </c>
      <c r="BG140">
        <v>0.51359999999999995</v>
      </c>
      <c r="BH140">
        <v>0.21490000000000001</v>
      </c>
      <c r="BI140">
        <v>0.21629999999999999</v>
      </c>
      <c r="BJ140">
        <v>3.1399999999999997E-2</v>
      </c>
      <c r="BK140">
        <v>2.3800000000000002E-2</v>
      </c>
    </row>
    <row r="141" spans="1:63" x14ac:dyDescent="0.25">
      <c r="A141" t="s">
        <v>143</v>
      </c>
      <c r="B141">
        <v>43893</v>
      </c>
      <c r="C141">
        <v>39.9</v>
      </c>
      <c r="D141">
        <v>61.7</v>
      </c>
      <c r="E141" s="1">
        <v>2461.96</v>
      </c>
      <c r="F141" s="1">
        <v>2402.09</v>
      </c>
      <c r="G141">
        <v>1.18E-2</v>
      </c>
      <c r="H141">
        <v>1.1000000000000001E-3</v>
      </c>
      <c r="I141">
        <v>3.3399999999999999E-2</v>
      </c>
      <c r="J141">
        <v>1.2999999999999999E-3</v>
      </c>
      <c r="K141">
        <v>6.4399999999999999E-2</v>
      </c>
      <c r="L141">
        <v>0.83609999999999995</v>
      </c>
      <c r="M141">
        <v>5.1900000000000002E-2</v>
      </c>
      <c r="N141">
        <v>0.3659</v>
      </c>
      <c r="O141">
        <v>1.8200000000000001E-2</v>
      </c>
      <c r="P141">
        <v>0.1399</v>
      </c>
      <c r="Q141" s="1">
        <v>62542.51</v>
      </c>
      <c r="R141">
        <v>0.20250000000000001</v>
      </c>
      <c r="S141">
        <v>0.20219999999999999</v>
      </c>
      <c r="T141">
        <v>0.59530000000000005</v>
      </c>
      <c r="U141">
        <v>18.41</v>
      </c>
      <c r="V141" s="1">
        <v>79795.25</v>
      </c>
      <c r="W141">
        <v>129.75</v>
      </c>
      <c r="X141" s="1">
        <v>181067.05</v>
      </c>
      <c r="Y141">
        <v>0.70579999999999998</v>
      </c>
      <c r="Z141">
        <v>0.23569999999999999</v>
      </c>
      <c r="AA141">
        <v>5.8400000000000001E-2</v>
      </c>
      <c r="AB141">
        <v>0.29420000000000002</v>
      </c>
      <c r="AC141">
        <v>181.07</v>
      </c>
      <c r="AD141" s="1">
        <v>6635.21</v>
      </c>
      <c r="AE141">
        <v>648.85</v>
      </c>
      <c r="AF141" s="1">
        <v>175351.01</v>
      </c>
      <c r="AG141" t="s">
        <v>4</v>
      </c>
      <c r="AH141" s="1">
        <v>36245</v>
      </c>
      <c r="AI141" s="1">
        <v>58465.17</v>
      </c>
      <c r="AJ141">
        <v>58.45</v>
      </c>
      <c r="AK141">
        <v>33.31</v>
      </c>
      <c r="AL141">
        <v>40.909999999999997</v>
      </c>
      <c r="AM141">
        <v>4.47</v>
      </c>
      <c r="AN141" s="1">
        <v>2471.16</v>
      </c>
      <c r="AO141">
        <v>0.93969999999999998</v>
      </c>
      <c r="AP141" s="1">
        <v>1496.13</v>
      </c>
      <c r="AQ141" s="1">
        <v>1992.55</v>
      </c>
      <c r="AR141" s="1">
        <v>6736.06</v>
      </c>
      <c r="AS141">
        <v>630.14</v>
      </c>
      <c r="AT141">
        <v>356.03</v>
      </c>
      <c r="AU141" s="1">
        <v>11210.91</v>
      </c>
      <c r="AV141" s="1">
        <v>4750.3</v>
      </c>
      <c r="AW141">
        <v>0.37309999999999999</v>
      </c>
      <c r="AX141" s="1">
        <v>5974.02</v>
      </c>
      <c r="AY141">
        <v>0.46920000000000001</v>
      </c>
      <c r="AZ141" s="1">
        <v>1274.54</v>
      </c>
      <c r="BA141">
        <v>0.10009999999999999</v>
      </c>
      <c r="BB141">
        <v>734.51</v>
      </c>
      <c r="BC141">
        <v>5.7700000000000001E-2</v>
      </c>
      <c r="BD141" s="1">
        <v>12733.38</v>
      </c>
      <c r="BE141" s="1">
        <v>3310.84</v>
      </c>
      <c r="BF141">
        <v>0.76119999999999999</v>
      </c>
      <c r="BG141">
        <v>0.55610000000000004</v>
      </c>
      <c r="BH141">
        <v>0.22370000000000001</v>
      </c>
      <c r="BI141">
        <v>0.1754</v>
      </c>
      <c r="BJ141">
        <v>2.8899999999999999E-2</v>
      </c>
      <c r="BK141">
        <v>1.6E-2</v>
      </c>
    </row>
    <row r="142" spans="1:63" x14ac:dyDescent="0.25">
      <c r="A142" t="s">
        <v>144</v>
      </c>
      <c r="B142">
        <v>47027</v>
      </c>
      <c r="C142">
        <v>33.9</v>
      </c>
      <c r="D142">
        <v>272.58999999999997</v>
      </c>
      <c r="E142" s="1">
        <v>9242.18</v>
      </c>
      <c r="F142" s="1">
        <v>9082.56</v>
      </c>
      <c r="G142">
        <v>9.6299999999999997E-2</v>
      </c>
      <c r="H142">
        <v>8.9999999999999998E-4</v>
      </c>
      <c r="I142">
        <v>0.10920000000000001</v>
      </c>
      <c r="J142">
        <v>1.5E-3</v>
      </c>
      <c r="K142">
        <v>5.9299999999999999E-2</v>
      </c>
      <c r="L142">
        <v>0.6794</v>
      </c>
      <c r="M142">
        <v>5.3400000000000003E-2</v>
      </c>
      <c r="N142">
        <v>0.184</v>
      </c>
      <c r="O142">
        <v>4.7199999999999999E-2</v>
      </c>
      <c r="P142">
        <v>0.12690000000000001</v>
      </c>
      <c r="Q142" s="1">
        <v>74887.23</v>
      </c>
      <c r="R142">
        <v>0.1951</v>
      </c>
      <c r="S142">
        <v>0.19350000000000001</v>
      </c>
      <c r="T142">
        <v>0.61140000000000005</v>
      </c>
      <c r="U142">
        <v>51.88</v>
      </c>
      <c r="V142" s="1">
        <v>97225.29</v>
      </c>
      <c r="W142">
        <v>176.12</v>
      </c>
      <c r="X142" s="1">
        <v>201055.32</v>
      </c>
      <c r="Y142">
        <v>0.77210000000000001</v>
      </c>
      <c r="Z142">
        <v>0.1996</v>
      </c>
      <c r="AA142">
        <v>2.8400000000000002E-2</v>
      </c>
      <c r="AB142">
        <v>0.22789999999999999</v>
      </c>
      <c r="AC142">
        <v>201.06</v>
      </c>
      <c r="AD142" s="1">
        <v>9203.9599999999991</v>
      </c>
      <c r="AE142">
        <v>941.24</v>
      </c>
      <c r="AF142" s="1">
        <v>208626.15</v>
      </c>
      <c r="AG142" t="s">
        <v>4</v>
      </c>
      <c r="AH142" s="1">
        <v>50987</v>
      </c>
      <c r="AI142" s="1">
        <v>98315.09</v>
      </c>
      <c r="AJ142">
        <v>79.099999999999994</v>
      </c>
      <c r="AK142">
        <v>43.05</v>
      </c>
      <c r="AL142">
        <v>50.55</v>
      </c>
      <c r="AM142">
        <v>4.8600000000000003</v>
      </c>
      <c r="AN142" s="1">
        <v>1634.94</v>
      </c>
      <c r="AO142">
        <v>0.71399999999999997</v>
      </c>
      <c r="AP142" s="1">
        <v>1414.51</v>
      </c>
      <c r="AQ142" s="1">
        <v>2091.9699999999998</v>
      </c>
      <c r="AR142" s="1">
        <v>7692.75</v>
      </c>
      <c r="AS142">
        <v>851.66</v>
      </c>
      <c r="AT142">
        <v>427.94</v>
      </c>
      <c r="AU142" s="1">
        <v>12478.83</v>
      </c>
      <c r="AV142" s="1">
        <v>3410.83</v>
      </c>
      <c r="AW142">
        <v>0.2591</v>
      </c>
      <c r="AX142" s="1">
        <v>8109.77</v>
      </c>
      <c r="AY142">
        <v>0.61599999999999999</v>
      </c>
      <c r="AZ142" s="1">
        <v>1166.22</v>
      </c>
      <c r="BA142">
        <v>8.8599999999999998E-2</v>
      </c>
      <c r="BB142">
        <v>478.36</v>
      </c>
      <c r="BC142">
        <v>3.6299999999999999E-2</v>
      </c>
      <c r="BD142" s="1">
        <v>13165.18</v>
      </c>
      <c r="BE142" s="1">
        <v>1987.22</v>
      </c>
      <c r="BF142">
        <v>0.26119999999999999</v>
      </c>
      <c r="BG142">
        <v>0.60770000000000002</v>
      </c>
      <c r="BH142">
        <v>0.22750000000000001</v>
      </c>
      <c r="BI142">
        <v>0.1152</v>
      </c>
      <c r="BJ142">
        <v>2.7300000000000001E-2</v>
      </c>
      <c r="BK142">
        <v>2.2200000000000001E-2</v>
      </c>
    </row>
    <row r="143" spans="1:63" x14ac:dyDescent="0.25">
      <c r="A143" t="s">
        <v>145</v>
      </c>
      <c r="B143">
        <v>43901</v>
      </c>
      <c r="C143">
        <v>12</v>
      </c>
      <c r="D143">
        <v>344.06</v>
      </c>
      <c r="E143" s="1">
        <v>4128.6899999999996</v>
      </c>
      <c r="F143" s="1">
        <v>3266.91</v>
      </c>
      <c r="G143">
        <v>2.5999999999999999E-3</v>
      </c>
      <c r="H143">
        <v>5.9999999999999995E-4</v>
      </c>
      <c r="I143">
        <v>0.4355</v>
      </c>
      <c r="J143">
        <v>1.4E-3</v>
      </c>
      <c r="K143">
        <v>0.13009999999999999</v>
      </c>
      <c r="L143">
        <v>0.31669999999999998</v>
      </c>
      <c r="M143">
        <v>0.1132</v>
      </c>
      <c r="N143">
        <v>0.98299999999999998</v>
      </c>
      <c r="O143">
        <v>4.07E-2</v>
      </c>
      <c r="P143">
        <v>0.19</v>
      </c>
      <c r="Q143" s="1">
        <v>59119.95</v>
      </c>
      <c r="R143">
        <v>0.32229999999999998</v>
      </c>
      <c r="S143">
        <v>0.1842</v>
      </c>
      <c r="T143">
        <v>0.49349999999999999</v>
      </c>
      <c r="U143">
        <v>36.93</v>
      </c>
      <c r="V143" s="1">
        <v>84600.76</v>
      </c>
      <c r="W143">
        <v>110.63</v>
      </c>
      <c r="X143" s="1">
        <v>71002.5</v>
      </c>
      <c r="Y143">
        <v>0.61429999999999996</v>
      </c>
      <c r="Z143">
        <v>0.31119999999999998</v>
      </c>
      <c r="AA143">
        <v>7.4499999999999997E-2</v>
      </c>
      <c r="AB143">
        <v>0.38569999999999999</v>
      </c>
      <c r="AC143">
        <v>71</v>
      </c>
      <c r="AD143" s="1">
        <v>3195.3</v>
      </c>
      <c r="AE143">
        <v>394.54</v>
      </c>
      <c r="AF143" s="1">
        <v>63732.35</v>
      </c>
      <c r="AG143" t="s">
        <v>4</v>
      </c>
      <c r="AH143" s="1">
        <v>24679</v>
      </c>
      <c r="AI143" s="1">
        <v>35776.42</v>
      </c>
      <c r="AJ143">
        <v>62.23</v>
      </c>
      <c r="AK143">
        <v>41.74</v>
      </c>
      <c r="AL143">
        <v>47.21</v>
      </c>
      <c r="AM143">
        <v>4.83</v>
      </c>
      <c r="AN143">
        <v>0</v>
      </c>
      <c r="AO143">
        <v>1.1527000000000001</v>
      </c>
      <c r="AP143" s="1">
        <v>2214.6999999999998</v>
      </c>
      <c r="AQ143" s="1">
        <v>2809.64</v>
      </c>
      <c r="AR143" s="1">
        <v>7768.35</v>
      </c>
      <c r="AS143">
        <v>958.01</v>
      </c>
      <c r="AT143">
        <v>576.4</v>
      </c>
      <c r="AU143" s="1">
        <v>14327.1</v>
      </c>
      <c r="AV143" s="1">
        <v>11895.21</v>
      </c>
      <c r="AW143">
        <v>0.65039999999999998</v>
      </c>
      <c r="AX143" s="1">
        <v>3520.01</v>
      </c>
      <c r="AY143">
        <v>0.1925</v>
      </c>
      <c r="AZ143">
        <v>922.73</v>
      </c>
      <c r="BA143">
        <v>5.0500000000000003E-2</v>
      </c>
      <c r="BB143" s="1">
        <v>1951.06</v>
      </c>
      <c r="BC143">
        <v>0.1067</v>
      </c>
      <c r="BD143" s="1">
        <v>18289.009999999998</v>
      </c>
      <c r="BE143" s="1">
        <v>6885.91</v>
      </c>
      <c r="BF143">
        <v>4.6402000000000001</v>
      </c>
      <c r="BG143">
        <v>0.46450000000000002</v>
      </c>
      <c r="BH143">
        <v>0.1845</v>
      </c>
      <c r="BI143">
        <v>0.31230000000000002</v>
      </c>
      <c r="BJ143">
        <v>2.7199999999999998E-2</v>
      </c>
      <c r="BK143">
        <v>1.15E-2</v>
      </c>
    </row>
    <row r="144" spans="1:63" x14ac:dyDescent="0.25">
      <c r="A144" t="s">
        <v>146</v>
      </c>
      <c r="B144">
        <v>46409</v>
      </c>
      <c r="C144">
        <v>149.57</v>
      </c>
      <c r="D144">
        <v>9.86</v>
      </c>
      <c r="E144" s="1">
        <v>1475.07</v>
      </c>
      <c r="F144" s="1">
        <v>1408.91</v>
      </c>
      <c r="G144">
        <v>2.2000000000000001E-3</v>
      </c>
      <c r="H144">
        <v>2.0000000000000001E-4</v>
      </c>
      <c r="I144">
        <v>7.0000000000000001E-3</v>
      </c>
      <c r="J144">
        <v>1.1000000000000001E-3</v>
      </c>
      <c r="K144">
        <v>1.8100000000000002E-2</v>
      </c>
      <c r="L144">
        <v>0.94710000000000005</v>
      </c>
      <c r="M144">
        <v>2.4299999999999999E-2</v>
      </c>
      <c r="N144">
        <v>0.48130000000000001</v>
      </c>
      <c r="O144">
        <v>1.9E-3</v>
      </c>
      <c r="P144">
        <v>0.15590000000000001</v>
      </c>
      <c r="Q144" s="1">
        <v>54521.75</v>
      </c>
      <c r="R144">
        <v>0.2361</v>
      </c>
      <c r="S144">
        <v>0.22059999999999999</v>
      </c>
      <c r="T144">
        <v>0.54330000000000001</v>
      </c>
      <c r="U144">
        <v>11.29</v>
      </c>
      <c r="V144" s="1">
        <v>73373.97</v>
      </c>
      <c r="W144">
        <v>125.06</v>
      </c>
      <c r="X144" s="1">
        <v>172911.19</v>
      </c>
      <c r="Y144">
        <v>0.67249999999999999</v>
      </c>
      <c r="Z144">
        <v>0.14219999999999999</v>
      </c>
      <c r="AA144">
        <v>0.18529999999999999</v>
      </c>
      <c r="AB144">
        <v>0.32750000000000001</v>
      </c>
      <c r="AC144">
        <v>172.91</v>
      </c>
      <c r="AD144" s="1">
        <v>4524.49</v>
      </c>
      <c r="AE144">
        <v>431.15</v>
      </c>
      <c r="AF144" s="1">
        <v>146409.74</v>
      </c>
      <c r="AG144" t="s">
        <v>4</v>
      </c>
      <c r="AH144" s="1">
        <v>31341</v>
      </c>
      <c r="AI144" s="1">
        <v>48144.49</v>
      </c>
      <c r="AJ144">
        <v>35.119999999999997</v>
      </c>
      <c r="AK144">
        <v>23.54</v>
      </c>
      <c r="AL144">
        <v>26</v>
      </c>
      <c r="AM144">
        <v>4.24</v>
      </c>
      <c r="AN144" s="1">
        <v>1090.82</v>
      </c>
      <c r="AO144">
        <v>1.0165</v>
      </c>
      <c r="AP144" s="1">
        <v>1490.1</v>
      </c>
      <c r="AQ144" s="1">
        <v>2335.6799999999998</v>
      </c>
      <c r="AR144" s="1">
        <v>6376.33</v>
      </c>
      <c r="AS144">
        <v>618.19000000000005</v>
      </c>
      <c r="AT144">
        <v>263.91000000000003</v>
      </c>
      <c r="AU144" s="1">
        <v>11084.22</v>
      </c>
      <c r="AV144" s="1">
        <v>7023.64</v>
      </c>
      <c r="AW144">
        <v>0.51839999999999997</v>
      </c>
      <c r="AX144" s="1">
        <v>4203.57</v>
      </c>
      <c r="AY144">
        <v>0.31030000000000002</v>
      </c>
      <c r="AZ144" s="1">
        <v>1412.62</v>
      </c>
      <c r="BA144">
        <v>0.1043</v>
      </c>
      <c r="BB144">
        <v>907.56</v>
      </c>
      <c r="BC144">
        <v>6.7000000000000004E-2</v>
      </c>
      <c r="BD144" s="1">
        <v>13547.39</v>
      </c>
      <c r="BE144" s="1">
        <v>5963.11</v>
      </c>
      <c r="BF144">
        <v>2.1467999999999998</v>
      </c>
      <c r="BG144">
        <v>0.5131</v>
      </c>
      <c r="BH144">
        <v>0.22889999999999999</v>
      </c>
      <c r="BI144">
        <v>0.20519999999999999</v>
      </c>
      <c r="BJ144">
        <v>3.5900000000000001E-2</v>
      </c>
      <c r="BK144">
        <v>1.6899999999999998E-2</v>
      </c>
    </row>
    <row r="145" spans="1:63" x14ac:dyDescent="0.25">
      <c r="A145" t="s">
        <v>147</v>
      </c>
      <c r="B145">
        <v>69682</v>
      </c>
      <c r="C145">
        <v>133.47999999999999</v>
      </c>
      <c r="D145">
        <v>8.0299999999999994</v>
      </c>
      <c r="E145" s="1">
        <v>1072.45</v>
      </c>
      <c r="F145" s="1">
        <v>1041.21</v>
      </c>
      <c r="G145">
        <v>1.5E-3</v>
      </c>
      <c r="H145">
        <v>2.9999999999999997E-4</v>
      </c>
      <c r="I145">
        <v>5.0000000000000001E-3</v>
      </c>
      <c r="J145">
        <v>1E-3</v>
      </c>
      <c r="K145">
        <v>1.2999999999999999E-2</v>
      </c>
      <c r="L145">
        <v>0.96089999999999998</v>
      </c>
      <c r="M145">
        <v>1.8200000000000001E-2</v>
      </c>
      <c r="N145">
        <v>0.40110000000000001</v>
      </c>
      <c r="O145">
        <v>8.9999999999999998E-4</v>
      </c>
      <c r="P145">
        <v>0.1482</v>
      </c>
      <c r="Q145" s="1">
        <v>54425.74</v>
      </c>
      <c r="R145">
        <v>0.23230000000000001</v>
      </c>
      <c r="S145">
        <v>0.18190000000000001</v>
      </c>
      <c r="T145">
        <v>0.58579999999999999</v>
      </c>
      <c r="U145">
        <v>10.55</v>
      </c>
      <c r="V145" s="1">
        <v>63246.28</v>
      </c>
      <c r="W145">
        <v>97.32</v>
      </c>
      <c r="X145" s="1">
        <v>182656.15</v>
      </c>
      <c r="Y145">
        <v>0.76990000000000003</v>
      </c>
      <c r="Z145">
        <v>7.6100000000000001E-2</v>
      </c>
      <c r="AA145">
        <v>0.154</v>
      </c>
      <c r="AB145">
        <v>0.2301</v>
      </c>
      <c r="AC145">
        <v>182.66</v>
      </c>
      <c r="AD145" s="1">
        <v>4792.24</v>
      </c>
      <c r="AE145">
        <v>485.39</v>
      </c>
      <c r="AF145" s="1">
        <v>160252.35</v>
      </c>
      <c r="AG145" t="s">
        <v>4</v>
      </c>
      <c r="AH145" s="1">
        <v>34085</v>
      </c>
      <c r="AI145" s="1">
        <v>52595.13</v>
      </c>
      <c r="AJ145">
        <v>35.17</v>
      </c>
      <c r="AK145">
        <v>23.67</v>
      </c>
      <c r="AL145">
        <v>26.27</v>
      </c>
      <c r="AM145">
        <v>4.37</v>
      </c>
      <c r="AN145" s="1">
        <v>1299.82</v>
      </c>
      <c r="AO145">
        <v>1.208</v>
      </c>
      <c r="AP145" s="1">
        <v>1539.79</v>
      </c>
      <c r="AQ145" s="1">
        <v>2468.41</v>
      </c>
      <c r="AR145" s="1">
        <v>6844.85</v>
      </c>
      <c r="AS145">
        <v>570.96</v>
      </c>
      <c r="AT145">
        <v>378.35</v>
      </c>
      <c r="AU145" s="1">
        <v>11802.37</v>
      </c>
      <c r="AV145" s="1">
        <v>6846.73</v>
      </c>
      <c r="AW145">
        <v>0.48859999999999998</v>
      </c>
      <c r="AX145" s="1">
        <v>4788.87</v>
      </c>
      <c r="AY145">
        <v>0.3417</v>
      </c>
      <c r="AZ145" s="1">
        <v>1594.14</v>
      </c>
      <c r="BA145">
        <v>0.1138</v>
      </c>
      <c r="BB145">
        <v>783.23</v>
      </c>
      <c r="BC145">
        <v>5.5899999999999998E-2</v>
      </c>
      <c r="BD145" s="1">
        <v>14012.97</v>
      </c>
      <c r="BE145" s="1">
        <v>5791.61</v>
      </c>
      <c r="BF145">
        <v>1.8889</v>
      </c>
      <c r="BG145">
        <v>0.50739999999999996</v>
      </c>
      <c r="BH145">
        <v>0.22020000000000001</v>
      </c>
      <c r="BI145">
        <v>0.19889999999999999</v>
      </c>
      <c r="BJ145">
        <v>4.0300000000000002E-2</v>
      </c>
      <c r="BK145">
        <v>3.3099999999999997E-2</v>
      </c>
    </row>
    <row r="146" spans="1:63" x14ac:dyDescent="0.25">
      <c r="A146" t="s">
        <v>148</v>
      </c>
      <c r="B146">
        <v>47688</v>
      </c>
      <c r="C146">
        <v>129.1</v>
      </c>
      <c r="D146">
        <v>10.4</v>
      </c>
      <c r="E146" s="1">
        <v>1343.14</v>
      </c>
      <c r="F146" s="1">
        <v>1310.1600000000001</v>
      </c>
      <c r="G146">
        <v>2E-3</v>
      </c>
      <c r="H146">
        <v>1E-4</v>
      </c>
      <c r="I146">
        <v>4.7999999999999996E-3</v>
      </c>
      <c r="J146">
        <v>8.9999999999999998E-4</v>
      </c>
      <c r="K146">
        <v>1.6E-2</v>
      </c>
      <c r="L146">
        <v>0.95889999999999997</v>
      </c>
      <c r="M146">
        <v>1.72E-2</v>
      </c>
      <c r="N146">
        <v>0.36499999999999999</v>
      </c>
      <c r="O146">
        <v>1.5599999999999999E-2</v>
      </c>
      <c r="P146">
        <v>0.14929999999999999</v>
      </c>
      <c r="Q146" s="1">
        <v>56122.52</v>
      </c>
      <c r="R146">
        <v>0.18759999999999999</v>
      </c>
      <c r="S146">
        <v>0.1933</v>
      </c>
      <c r="T146">
        <v>0.61909999999999998</v>
      </c>
      <c r="U146">
        <v>12.82</v>
      </c>
      <c r="V146" s="1">
        <v>66852.570000000007</v>
      </c>
      <c r="W146">
        <v>100.82</v>
      </c>
      <c r="X146" s="1">
        <v>199356.07</v>
      </c>
      <c r="Y146">
        <v>0.71640000000000004</v>
      </c>
      <c r="Z146">
        <v>0.1207</v>
      </c>
      <c r="AA146">
        <v>0.16289999999999999</v>
      </c>
      <c r="AB146">
        <v>0.28360000000000002</v>
      </c>
      <c r="AC146">
        <v>199.36</v>
      </c>
      <c r="AD146" s="1">
        <v>5266.95</v>
      </c>
      <c r="AE146">
        <v>499.48</v>
      </c>
      <c r="AF146" s="1">
        <v>172979.28</v>
      </c>
      <c r="AG146" t="s">
        <v>4</v>
      </c>
      <c r="AH146" s="1">
        <v>33447</v>
      </c>
      <c r="AI146" s="1">
        <v>51740.14</v>
      </c>
      <c r="AJ146">
        <v>35.56</v>
      </c>
      <c r="AK146">
        <v>24.13</v>
      </c>
      <c r="AL146">
        <v>26.13</v>
      </c>
      <c r="AM146">
        <v>4.2300000000000004</v>
      </c>
      <c r="AN146" s="1">
        <v>1439.51</v>
      </c>
      <c r="AO146">
        <v>1.1432</v>
      </c>
      <c r="AP146" s="1">
        <v>1508.91</v>
      </c>
      <c r="AQ146" s="1">
        <v>2437.85</v>
      </c>
      <c r="AR146" s="1">
        <v>6613.5</v>
      </c>
      <c r="AS146">
        <v>634.59</v>
      </c>
      <c r="AT146">
        <v>282.22000000000003</v>
      </c>
      <c r="AU146" s="1">
        <v>11477.07</v>
      </c>
      <c r="AV146" s="1">
        <v>6389.36</v>
      </c>
      <c r="AW146">
        <v>0.46870000000000001</v>
      </c>
      <c r="AX146" s="1">
        <v>4959.8900000000003</v>
      </c>
      <c r="AY146">
        <v>0.36380000000000001</v>
      </c>
      <c r="AZ146" s="1">
        <v>1438.98</v>
      </c>
      <c r="BA146">
        <v>0.1056</v>
      </c>
      <c r="BB146">
        <v>843.73</v>
      </c>
      <c r="BC146">
        <v>6.1899999999999997E-2</v>
      </c>
      <c r="BD146" s="1">
        <v>13631.96</v>
      </c>
      <c r="BE146" s="1">
        <v>5578.76</v>
      </c>
      <c r="BF146">
        <v>1.7264999999999999</v>
      </c>
      <c r="BG146">
        <v>0.52749999999999997</v>
      </c>
      <c r="BH146">
        <v>0.21909999999999999</v>
      </c>
      <c r="BI146">
        <v>0.1946</v>
      </c>
      <c r="BJ146">
        <v>3.9199999999999999E-2</v>
      </c>
      <c r="BK146">
        <v>1.9699999999999999E-2</v>
      </c>
    </row>
    <row r="147" spans="1:63" x14ac:dyDescent="0.25">
      <c r="A147" t="s">
        <v>149</v>
      </c>
      <c r="B147">
        <v>47845</v>
      </c>
      <c r="C147">
        <v>69.760000000000005</v>
      </c>
      <c r="D147">
        <v>15.35</v>
      </c>
      <c r="E147" s="1">
        <v>1070.8</v>
      </c>
      <c r="F147" s="1">
        <v>1067.3</v>
      </c>
      <c r="G147">
        <v>3.0000000000000001E-3</v>
      </c>
      <c r="H147">
        <v>2.0000000000000001E-4</v>
      </c>
      <c r="I147">
        <v>5.5999999999999999E-3</v>
      </c>
      <c r="J147">
        <v>8.0000000000000004E-4</v>
      </c>
      <c r="K147">
        <v>2.3800000000000002E-2</v>
      </c>
      <c r="L147">
        <v>0.94110000000000005</v>
      </c>
      <c r="M147">
        <v>2.5499999999999998E-2</v>
      </c>
      <c r="N147">
        <v>0.34560000000000002</v>
      </c>
      <c r="O147">
        <v>3.5000000000000001E-3</v>
      </c>
      <c r="P147">
        <v>0.14050000000000001</v>
      </c>
      <c r="Q147" s="1">
        <v>55478.6</v>
      </c>
      <c r="R147">
        <v>0.2051</v>
      </c>
      <c r="S147">
        <v>0.2064</v>
      </c>
      <c r="T147">
        <v>0.58860000000000001</v>
      </c>
      <c r="U147">
        <v>8.93</v>
      </c>
      <c r="V147" s="1">
        <v>74385.56</v>
      </c>
      <c r="W147">
        <v>115.22</v>
      </c>
      <c r="X147" s="1">
        <v>177573.99</v>
      </c>
      <c r="Y147">
        <v>0.77849999999999997</v>
      </c>
      <c r="Z147">
        <v>0.12429999999999999</v>
      </c>
      <c r="AA147">
        <v>9.7199999999999995E-2</v>
      </c>
      <c r="AB147">
        <v>0.2215</v>
      </c>
      <c r="AC147">
        <v>177.57</v>
      </c>
      <c r="AD147" s="1">
        <v>4972.47</v>
      </c>
      <c r="AE147">
        <v>549.75</v>
      </c>
      <c r="AF147" s="1">
        <v>160468.69</v>
      </c>
      <c r="AG147" t="s">
        <v>4</v>
      </c>
      <c r="AH147" s="1">
        <v>34096</v>
      </c>
      <c r="AI147" s="1">
        <v>54830.43</v>
      </c>
      <c r="AJ147">
        <v>42.12</v>
      </c>
      <c r="AK147">
        <v>25.79</v>
      </c>
      <c r="AL147">
        <v>30.62</v>
      </c>
      <c r="AM147">
        <v>4.46</v>
      </c>
      <c r="AN147" s="1">
        <v>1431.33</v>
      </c>
      <c r="AO147">
        <v>1.1198999999999999</v>
      </c>
      <c r="AP147" s="1">
        <v>1607.04</v>
      </c>
      <c r="AQ147" s="1">
        <v>2224.54</v>
      </c>
      <c r="AR147" s="1">
        <v>6409.53</v>
      </c>
      <c r="AS147">
        <v>586.57000000000005</v>
      </c>
      <c r="AT147">
        <v>291.7</v>
      </c>
      <c r="AU147" s="1">
        <v>11119.38</v>
      </c>
      <c r="AV147" s="1">
        <v>5841.82</v>
      </c>
      <c r="AW147">
        <v>0.44</v>
      </c>
      <c r="AX147" s="1">
        <v>4965.5200000000004</v>
      </c>
      <c r="AY147">
        <v>0.374</v>
      </c>
      <c r="AZ147" s="1">
        <v>1765.61</v>
      </c>
      <c r="BA147">
        <v>0.13300000000000001</v>
      </c>
      <c r="BB147">
        <v>703.6</v>
      </c>
      <c r="BC147">
        <v>5.2999999999999999E-2</v>
      </c>
      <c r="BD147" s="1">
        <v>13276.55</v>
      </c>
      <c r="BE147" s="1">
        <v>4874.59</v>
      </c>
      <c r="BF147">
        <v>1.3547</v>
      </c>
      <c r="BG147">
        <v>0.51980000000000004</v>
      </c>
      <c r="BH147">
        <v>0.21990000000000001</v>
      </c>
      <c r="BI147">
        <v>0.2102</v>
      </c>
      <c r="BJ147">
        <v>3.4799999999999998E-2</v>
      </c>
      <c r="BK147">
        <v>1.52E-2</v>
      </c>
    </row>
    <row r="148" spans="1:63" x14ac:dyDescent="0.25">
      <c r="A148" t="s">
        <v>150</v>
      </c>
      <c r="B148">
        <v>43919</v>
      </c>
      <c r="C148">
        <v>18.38</v>
      </c>
      <c r="D148">
        <v>146.77000000000001</v>
      </c>
      <c r="E148" s="1">
        <v>2697.74</v>
      </c>
      <c r="F148" s="1">
        <v>2418.38</v>
      </c>
      <c r="G148">
        <v>3.3E-3</v>
      </c>
      <c r="H148">
        <v>6.9999999999999999E-4</v>
      </c>
      <c r="I148">
        <v>9.2200000000000004E-2</v>
      </c>
      <c r="J148">
        <v>1.4E-3</v>
      </c>
      <c r="K148">
        <v>5.1200000000000002E-2</v>
      </c>
      <c r="L148">
        <v>0.74580000000000002</v>
      </c>
      <c r="M148">
        <v>0.1053</v>
      </c>
      <c r="N148">
        <v>0.91090000000000004</v>
      </c>
      <c r="O148">
        <v>1.04E-2</v>
      </c>
      <c r="P148">
        <v>0.18010000000000001</v>
      </c>
      <c r="Q148" s="1">
        <v>56950.34</v>
      </c>
      <c r="R148">
        <v>0.24310000000000001</v>
      </c>
      <c r="S148">
        <v>0.18340000000000001</v>
      </c>
      <c r="T148">
        <v>0.57350000000000001</v>
      </c>
      <c r="U148">
        <v>20.95</v>
      </c>
      <c r="V148" s="1">
        <v>74171.649999999994</v>
      </c>
      <c r="W148">
        <v>125.92</v>
      </c>
      <c r="X148" s="1">
        <v>100240.42</v>
      </c>
      <c r="Y148">
        <v>0.66679999999999995</v>
      </c>
      <c r="Z148">
        <v>0.23960000000000001</v>
      </c>
      <c r="AA148">
        <v>9.3600000000000003E-2</v>
      </c>
      <c r="AB148">
        <v>0.3332</v>
      </c>
      <c r="AC148">
        <v>100.24</v>
      </c>
      <c r="AD148" s="1">
        <v>3356.36</v>
      </c>
      <c r="AE148">
        <v>430.15</v>
      </c>
      <c r="AF148" s="1">
        <v>88987.68</v>
      </c>
      <c r="AG148" t="s">
        <v>4</v>
      </c>
      <c r="AH148" s="1">
        <v>27548</v>
      </c>
      <c r="AI148" s="1">
        <v>41768.75</v>
      </c>
      <c r="AJ148">
        <v>48.67</v>
      </c>
      <c r="AK148">
        <v>31.3</v>
      </c>
      <c r="AL148">
        <v>36.549999999999997</v>
      </c>
      <c r="AM148">
        <v>4.3499999999999996</v>
      </c>
      <c r="AN148">
        <v>2.13</v>
      </c>
      <c r="AO148">
        <v>0.88839999999999997</v>
      </c>
      <c r="AP148" s="1">
        <v>1584.02</v>
      </c>
      <c r="AQ148" s="1">
        <v>2382.3000000000002</v>
      </c>
      <c r="AR148" s="1">
        <v>7183.79</v>
      </c>
      <c r="AS148">
        <v>695</v>
      </c>
      <c r="AT148">
        <v>418.96</v>
      </c>
      <c r="AU148" s="1">
        <v>12264.06</v>
      </c>
      <c r="AV148" s="1">
        <v>9004.09</v>
      </c>
      <c r="AW148">
        <v>0.60589999999999999</v>
      </c>
      <c r="AX148" s="1">
        <v>3207.7</v>
      </c>
      <c r="AY148">
        <v>0.21590000000000001</v>
      </c>
      <c r="AZ148" s="1">
        <v>1103.5</v>
      </c>
      <c r="BA148">
        <v>7.4300000000000005E-2</v>
      </c>
      <c r="BB148" s="1">
        <v>1544.26</v>
      </c>
      <c r="BC148">
        <v>0.10390000000000001</v>
      </c>
      <c r="BD148" s="1">
        <v>14859.55</v>
      </c>
      <c r="BE148" s="1">
        <v>6412.44</v>
      </c>
      <c r="BF148">
        <v>2.8892000000000002</v>
      </c>
      <c r="BG148">
        <v>0.49619999999999997</v>
      </c>
      <c r="BH148">
        <v>0.21690000000000001</v>
      </c>
      <c r="BI148">
        <v>0.2452</v>
      </c>
      <c r="BJ148">
        <v>2.9399999999999999E-2</v>
      </c>
      <c r="BK148">
        <v>1.23E-2</v>
      </c>
    </row>
    <row r="149" spans="1:63" x14ac:dyDescent="0.25">
      <c r="A149" t="s">
        <v>151</v>
      </c>
      <c r="B149">
        <v>48835</v>
      </c>
      <c r="C149">
        <v>118.86</v>
      </c>
      <c r="D149">
        <v>14.43</v>
      </c>
      <c r="E149" s="1">
        <v>1714.53</v>
      </c>
      <c r="F149" s="1">
        <v>1681.57</v>
      </c>
      <c r="G149">
        <v>3.7000000000000002E-3</v>
      </c>
      <c r="H149">
        <v>4.0000000000000002E-4</v>
      </c>
      <c r="I149">
        <v>6.7999999999999996E-3</v>
      </c>
      <c r="J149">
        <v>1E-3</v>
      </c>
      <c r="K149">
        <v>2.0899999999999998E-2</v>
      </c>
      <c r="L149">
        <v>0.9415</v>
      </c>
      <c r="M149">
        <v>2.5700000000000001E-2</v>
      </c>
      <c r="N149">
        <v>0.32850000000000001</v>
      </c>
      <c r="O149">
        <v>1.9E-3</v>
      </c>
      <c r="P149">
        <v>0.13420000000000001</v>
      </c>
      <c r="Q149" s="1">
        <v>57436.3</v>
      </c>
      <c r="R149">
        <v>0.2097</v>
      </c>
      <c r="S149">
        <v>0.18429999999999999</v>
      </c>
      <c r="T149">
        <v>0.60599999999999998</v>
      </c>
      <c r="U149">
        <v>14.32</v>
      </c>
      <c r="V149" s="1">
        <v>72386.39</v>
      </c>
      <c r="W149">
        <v>114.79</v>
      </c>
      <c r="X149" s="1">
        <v>175479.58</v>
      </c>
      <c r="Y149">
        <v>0.80279999999999996</v>
      </c>
      <c r="Z149">
        <v>9.5100000000000004E-2</v>
      </c>
      <c r="AA149">
        <v>0.1021</v>
      </c>
      <c r="AB149">
        <v>0.19719999999999999</v>
      </c>
      <c r="AC149">
        <v>175.48</v>
      </c>
      <c r="AD149" s="1">
        <v>4894.21</v>
      </c>
      <c r="AE149">
        <v>531.99</v>
      </c>
      <c r="AF149" s="1">
        <v>169101.55</v>
      </c>
      <c r="AG149" t="s">
        <v>4</v>
      </c>
      <c r="AH149" s="1">
        <v>35994</v>
      </c>
      <c r="AI149" s="1">
        <v>57077.8</v>
      </c>
      <c r="AJ149">
        <v>42.87</v>
      </c>
      <c r="AK149">
        <v>25.89</v>
      </c>
      <c r="AL149">
        <v>29.06</v>
      </c>
      <c r="AM149">
        <v>4.37</v>
      </c>
      <c r="AN149" s="1">
        <v>1412.12</v>
      </c>
      <c r="AO149">
        <v>1.0572999999999999</v>
      </c>
      <c r="AP149" s="1">
        <v>1467.21</v>
      </c>
      <c r="AQ149" s="1">
        <v>2183.27</v>
      </c>
      <c r="AR149" s="1">
        <v>6594.43</v>
      </c>
      <c r="AS149">
        <v>547.64</v>
      </c>
      <c r="AT149">
        <v>292.27</v>
      </c>
      <c r="AU149" s="1">
        <v>11084.82</v>
      </c>
      <c r="AV149" s="1">
        <v>5719.73</v>
      </c>
      <c r="AW149">
        <v>0.4471</v>
      </c>
      <c r="AX149" s="1">
        <v>4898.0600000000004</v>
      </c>
      <c r="AY149">
        <v>0.38290000000000002</v>
      </c>
      <c r="AZ149" s="1">
        <v>1506.2</v>
      </c>
      <c r="BA149">
        <v>0.1177</v>
      </c>
      <c r="BB149">
        <v>668.91</v>
      </c>
      <c r="BC149">
        <v>5.2299999999999999E-2</v>
      </c>
      <c r="BD149" s="1">
        <v>12792.89</v>
      </c>
      <c r="BE149" s="1">
        <v>4835.91</v>
      </c>
      <c r="BF149">
        <v>1.2484999999999999</v>
      </c>
      <c r="BG149">
        <v>0.53280000000000005</v>
      </c>
      <c r="BH149">
        <v>0.2258</v>
      </c>
      <c r="BI149">
        <v>0.18509999999999999</v>
      </c>
      <c r="BJ149">
        <v>3.5000000000000003E-2</v>
      </c>
      <c r="BK149">
        <v>2.1299999999999999E-2</v>
      </c>
    </row>
    <row r="150" spans="1:63" x14ac:dyDescent="0.25">
      <c r="A150" t="s">
        <v>152</v>
      </c>
      <c r="B150">
        <v>43927</v>
      </c>
      <c r="C150">
        <v>42.14</v>
      </c>
      <c r="D150">
        <v>29.33</v>
      </c>
      <c r="E150" s="1">
        <v>1236.07</v>
      </c>
      <c r="F150" s="1">
        <v>1166.1400000000001</v>
      </c>
      <c r="G150">
        <v>2.3E-3</v>
      </c>
      <c r="H150">
        <v>5.0000000000000001E-4</v>
      </c>
      <c r="I150">
        <v>8.8999999999999999E-3</v>
      </c>
      <c r="J150">
        <v>8.0000000000000004E-4</v>
      </c>
      <c r="K150">
        <v>1.8100000000000002E-2</v>
      </c>
      <c r="L150">
        <v>0.93700000000000006</v>
      </c>
      <c r="M150">
        <v>3.2599999999999997E-2</v>
      </c>
      <c r="N150">
        <v>0.4849</v>
      </c>
      <c r="O150">
        <v>1.6999999999999999E-3</v>
      </c>
      <c r="P150">
        <v>0.15590000000000001</v>
      </c>
      <c r="Q150" s="1">
        <v>53942.71</v>
      </c>
      <c r="R150">
        <v>0.2266</v>
      </c>
      <c r="S150">
        <v>0.18779999999999999</v>
      </c>
      <c r="T150">
        <v>0.58560000000000001</v>
      </c>
      <c r="U150">
        <v>10.68</v>
      </c>
      <c r="V150" s="1">
        <v>69522.559999999998</v>
      </c>
      <c r="W150">
        <v>110.76</v>
      </c>
      <c r="X150" s="1">
        <v>133897.98000000001</v>
      </c>
      <c r="Y150">
        <v>0.73970000000000002</v>
      </c>
      <c r="Z150">
        <v>0.1411</v>
      </c>
      <c r="AA150">
        <v>0.1192</v>
      </c>
      <c r="AB150">
        <v>0.26029999999999998</v>
      </c>
      <c r="AC150">
        <v>133.9</v>
      </c>
      <c r="AD150" s="1">
        <v>3847.88</v>
      </c>
      <c r="AE150">
        <v>454.91</v>
      </c>
      <c r="AF150" s="1">
        <v>118746.43</v>
      </c>
      <c r="AG150" t="s">
        <v>4</v>
      </c>
      <c r="AH150" s="1">
        <v>31212</v>
      </c>
      <c r="AI150" s="1">
        <v>48392.42</v>
      </c>
      <c r="AJ150">
        <v>42.91</v>
      </c>
      <c r="AK150">
        <v>26.36</v>
      </c>
      <c r="AL150">
        <v>31.89</v>
      </c>
      <c r="AM150">
        <v>4.03</v>
      </c>
      <c r="AN150" s="1">
        <v>1053.79</v>
      </c>
      <c r="AO150">
        <v>0.89780000000000004</v>
      </c>
      <c r="AP150" s="1">
        <v>1558.07</v>
      </c>
      <c r="AQ150" s="1">
        <v>2068.25</v>
      </c>
      <c r="AR150" s="1">
        <v>6213.12</v>
      </c>
      <c r="AS150">
        <v>637.1</v>
      </c>
      <c r="AT150">
        <v>309.02999999999997</v>
      </c>
      <c r="AU150" s="1">
        <v>10785.58</v>
      </c>
      <c r="AV150" s="1">
        <v>7205.37</v>
      </c>
      <c r="AW150">
        <v>0.54690000000000005</v>
      </c>
      <c r="AX150" s="1">
        <v>3631.02</v>
      </c>
      <c r="AY150">
        <v>0.27560000000000001</v>
      </c>
      <c r="AZ150" s="1">
        <v>1386.34</v>
      </c>
      <c r="BA150">
        <v>0.1052</v>
      </c>
      <c r="BB150">
        <v>952.37</v>
      </c>
      <c r="BC150">
        <v>7.2300000000000003E-2</v>
      </c>
      <c r="BD150" s="1">
        <v>13175.1</v>
      </c>
      <c r="BE150" s="1">
        <v>5844.31</v>
      </c>
      <c r="BF150">
        <v>1.9937</v>
      </c>
      <c r="BG150">
        <v>0.49519999999999997</v>
      </c>
      <c r="BH150">
        <v>0.22309999999999999</v>
      </c>
      <c r="BI150">
        <v>0.22939999999999999</v>
      </c>
      <c r="BJ150">
        <v>3.4599999999999999E-2</v>
      </c>
      <c r="BK150">
        <v>1.78E-2</v>
      </c>
    </row>
    <row r="151" spans="1:63" x14ac:dyDescent="0.25">
      <c r="A151" t="s">
        <v>153</v>
      </c>
      <c r="B151">
        <v>46037</v>
      </c>
      <c r="C151">
        <v>123.67</v>
      </c>
      <c r="D151">
        <v>9.65</v>
      </c>
      <c r="E151" s="1">
        <v>1193.31</v>
      </c>
      <c r="F151" s="1">
        <v>1151.31</v>
      </c>
      <c r="G151">
        <v>1.6999999999999999E-3</v>
      </c>
      <c r="H151">
        <v>4.0000000000000002E-4</v>
      </c>
      <c r="I151">
        <v>7.3000000000000001E-3</v>
      </c>
      <c r="J151">
        <v>8.9999999999999998E-4</v>
      </c>
      <c r="K151">
        <v>1.03E-2</v>
      </c>
      <c r="L151">
        <v>0.96199999999999997</v>
      </c>
      <c r="M151">
        <v>1.7399999999999999E-2</v>
      </c>
      <c r="N151">
        <v>0.43440000000000001</v>
      </c>
      <c r="O151">
        <v>8.9999999999999998E-4</v>
      </c>
      <c r="P151">
        <v>0.15190000000000001</v>
      </c>
      <c r="Q151" s="1">
        <v>54760.36</v>
      </c>
      <c r="R151">
        <v>0.25169999999999998</v>
      </c>
      <c r="S151">
        <v>0.1905</v>
      </c>
      <c r="T151">
        <v>0.55779999999999996</v>
      </c>
      <c r="U151">
        <v>9.81</v>
      </c>
      <c r="V151" s="1">
        <v>72481.48</v>
      </c>
      <c r="W151">
        <v>116.89</v>
      </c>
      <c r="X151" s="1">
        <v>178575.4</v>
      </c>
      <c r="Y151">
        <v>0.71919999999999995</v>
      </c>
      <c r="Z151">
        <v>9.1399999999999995E-2</v>
      </c>
      <c r="AA151">
        <v>0.18940000000000001</v>
      </c>
      <c r="AB151">
        <v>0.28079999999999999</v>
      </c>
      <c r="AC151">
        <v>178.58</v>
      </c>
      <c r="AD151" s="1">
        <v>4868.6400000000003</v>
      </c>
      <c r="AE151">
        <v>452.94</v>
      </c>
      <c r="AF151" s="1">
        <v>156635.92000000001</v>
      </c>
      <c r="AG151" t="s">
        <v>4</v>
      </c>
      <c r="AH151" s="1">
        <v>33147</v>
      </c>
      <c r="AI151" s="1">
        <v>52083.6</v>
      </c>
      <c r="AJ151">
        <v>37.270000000000003</v>
      </c>
      <c r="AK151">
        <v>23.82</v>
      </c>
      <c r="AL151">
        <v>26.68</v>
      </c>
      <c r="AM151">
        <v>4.41</v>
      </c>
      <c r="AN151" s="1">
        <v>1154.03</v>
      </c>
      <c r="AO151">
        <v>1.0992999999999999</v>
      </c>
      <c r="AP151" s="1">
        <v>1614.32</v>
      </c>
      <c r="AQ151" s="1">
        <v>2609.0700000000002</v>
      </c>
      <c r="AR151" s="1">
        <v>6778.86</v>
      </c>
      <c r="AS151">
        <v>593.15</v>
      </c>
      <c r="AT151">
        <v>381.72</v>
      </c>
      <c r="AU151" s="1">
        <v>11977.11</v>
      </c>
      <c r="AV151" s="1">
        <v>6931.03</v>
      </c>
      <c r="AW151">
        <v>0.49070000000000003</v>
      </c>
      <c r="AX151" s="1">
        <v>4832.17</v>
      </c>
      <c r="AY151">
        <v>0.34210000000000002</v>
      </c>
      <c r="AZ151" s="1">
        <v>1484.24</v>
      </c>
      <c r="BA151">
        <v>0.1051</v>
      </c>
      <c r="BB151">
        <v>877.78</v>
      </c>
      <c r="BC151">
        <v>6.2100000000000002E-2</v>
      </c>
      <c r="BD151" s="1">
        <v>14125.23</v>
      </c>
      <c r="BE151" s="1">
        <v>5855.73</v>
      </c>
      <c r="BF151">
        <v>1.8896999999999999</v>
      </c>
      <c r="BG151">
        <v>0.49909999999999999</v>
      </c>
      <c r="BH151">
        <v>0.22869999999999999</v>
      </c>
      <c r="BI151">
        <v>0.21490000000000001</v>
      </c>
      <c r="BJ151">
        <v>3.8300000000000001E-2</v>
      </c>
      <c r="BK151">
        <v>1.9E-2</v>
      </c>
    </row>
    <row r="152" spans="1:63" x14ac:dyDescent="0.25">
      <c r="A152" t="s">
        <v>154</v>
      </c>
      <c r="B152">
        <v>48512</v>
      </c>
      <c r="C152">
        <v>106.05</v>
      </c>
      <c r="D152">
        <v>8.49</v>
      </c>
      <c r="E152">
        <v>900.44</v>
      </c>
      <c r="F152">
        <v>895.85</v>
      </c>
      <c r="G152">
        <v>1.5E-3</v>
      </c>
      <c r="H152">
        <v>5.0000000000000001E-4</v>
      </c>
      <c r="I152">
        <v>3.5000000000000001E-3</v>
      </c>
      <c r="J152">
        <v>1.1999999999999999E-3</v>
      </c>
      <c r="K152">
        <v>1.17E-2</v>
      </c>
      <c r="L152">
        <v>0.96309999999999996</v>
      </c>
      <c r="M152">
        <v>1.8499999999999999E-2</v>
      </c>
      <c r="N152">
        <v>0.40960000000000002</v>
      </c>
      <c r="O152">
        <v>8.0000000000000004E-4</v>
      </c>
      <c r="P152">
        <v>0.1452</v>
      </c>
      <c r="Q152" s="1">
        <v>54354.73</v>
      </c>
      <c r="R152">
        <v>0.24909999999999999</v>
      </c>
      <c r="S152">
        <v>0.18260000000000001</v>
      </c>
      <c r="T152">
        <v>0.56840000000000002</v>
      </c>
      <c r="U152">
        <v>8.74</v>
      </c>
      <c r="V152" s="1">
        <v>66896.179999999993</v>
      </c>
      <c r="W152">
        <v>98.66</v>
      </c>
      <c r="X152" s="1">
        <v>181766.92</v>
      </c>
      <c r="Y152">
        <v>0.71830000000000005</v>
      </c>
      <c r="Z152">
        <v>7.2099999999999997E-2</v>
      </c>
      <c r="AA152">
        <v>0.2097</v>
      </c>
      <c r="AB152">
        <v>0.28170000000000001</v>
      </c>
      <c r="AC152">
        <v>181.77</v>
      </c>
      <c r="AD152" s="1">
        <v>4987.01</v>
      </c>
      <c r="AE152">
        <v>460.52</v>
      </c>
      <c r="AF152" s="1">
        <v>156469.10999999999</v>
      </c>
      <c r="AG152" t="s">
        <v>4</v>
      </c>
      <c r="AH152" s="1">
        <v>33147</v>
      </c>
      <c r="AI152" s="1">
        <v>51877.52</v>
      </c>
      <c r="AJ152">
        <v>36.44</v>
      </c>
      <c r="AK152">
        <v>24</v>
      </c>
      <c r="AL152">
        <v>27.36</v>
      </c>
      <c r="AM152">
        <v>4.3600000000000003</v>
      </c>
      <c r="AN152" s="1">
        <v>1356.39</v>
      </c>
      <c r="AO152">
        <v>1.2454000000000001</v>
      </c>
      <c r="AP152" s="1">
        <v>1667.77</v>
      </c>
      <c r="AQ152" s="1">
        <v>2489.46</v>
      </c>
      <c r="AR152" s="1">
        <v>6851.9</v>
      </c>
      <c r="AS152">
        <v>569.04999999999995</v>
      </c>
      <c r="AT152">
        <v>370.46</v>
      </c>
      <c r="AU152" s="1">
        <v>11948.64</v>
      </c>
      <c r="AV152" s="1">
        <v>6741.04</v>
      </c>
      <c r="AW152">
        <v>0.47249999999999998</v>
      </c>
      <c r="AX152" s="1">
        <v>5066.2700000000004</v>
      </c>
      <c r="AY152">
        <v>0.35510000000000003</v>
      </c>
      <c r="AZ152" s="1">
        <v>1663.56</v>
      </c>
      <c r="BA152">
        <v>0.1166</v>
      </c>
      <c r="BB152">
        <v>795.62</v>
      </c>
      <c r="BC152">
        <v>5.5800000000000002E-2</v>
      </c>
      <c r="BD152" s="1">
        <v>14266.5</v>
      </c>
      <c r="BE152" s="1">
        <v>6051.79</v>
      </c>
      <c r="BF152">
        <v>2.0625</v>
      </c>
      <c r="BG152">
        <v>0.50819999999999999</v>
      </c>
      <c r="BH152">
        <v>0.22639999999999999</v>
      </c>
      <c r="BI152">
        <v>0.19589999999999999</v>
      </c>
      <c r="BJ152">
        <v>3.8600000000000002E-2</v>
      </c>
      <c r="BK152">
        <v>3.09E-2</v>
      </c>
    </row>
    <row r="153" spans="1:63" x14ac:dyDescent="0.25">
      <c r="A153" t="s">
        <v>155</v>
      </c>
      <c r="B153">
        <v>49122</v>
      </c>
      <c r="C153">
        <v>166.14</v>
      </c>
      <c r="D153">
        <v>7.98</v>
      </c>
      <c r="E153" s="1">
        <v>1326.19</v>
      </c>
      <c r="F153" s="1">
        <v>1240.53</v>
      </c>
      <c r="G153">
        <v>2.0999999999999999E-3</v>
      </c>
      <c r="H153">
        <v>1E-4</v>
      </c>
      <c r="I153">
        <v>9.4000000000000004E-3</v>
      </c>
      <c r="J153">
        <v>1E-3</v>
      </c>
      <c r="K153">
        <v>9.4000000000000004E-3</v>
      </c>
      <c r="L153">
        <v>0.95179999999999998</v>
      </c>
      <c r="M153">
        <v>2.6200000000000001E-2</v>
      </c>
      <c r="N153">
        <v>0.92210000000000003</v>
      </c>
      <c r="O153">
        <v>2.0000000000000001E-4</v>
      </c>
      <c r="P153">
        <v>0.1706</v>
      </c>
      <c r="Q153" s="1">
        <v>54700.43</v>
      </c>
      <c r="R153">
        <v>0.25619999999999998</v>
      </c>
      <c r="S153">
        <v>0.16600000000000001</v>
      </c>
      <c r="T153">
        <v>0.57779999999999998</v>
      </c>
      <c r="U153">
        <v>11.89</v>
      </c>
      <c r="V153" s="1">
        <v>75136</v>
      </c>
      <c r="W153">
        <v>107.05</v>
      </c>
      <c r="X153" s="1">
        <v>128923.57</v>
      </c>
      <c r="Y153">
        <v>0.65380000000000005</v>
      </c>
      <c r="Z153">
        <v>0.1084</v>
      </c>
      <c r="AA153">
        <v>0.2379</v>
      </c>
      <c r="AB153">
        <v>0.34620000000000001</v>
      </c>
      <c r="AC153">
        <v>128.91999999999999</v>
      </c>
      <c r="AD153" s="1">
        <v>2970.8</v>
      </c>
      <c r="AE153">
        <v>318.11</v>
      </c>
      <c r="AF153" s="1">
        <v>120341.05</v>
      </c>
      <c r="AG153" t="s">
        <v>4</v>
      </c>
      <c r="AH153" s="1">
        <v>30140</v>
      </c>
      <c r="AI153" s="1">
        <v>45161.66</v>
      </c>
      <c r="AJ153">
        <v>27.61</v>
      </c>
      <c r="AK153">
        <v>22.06</v>
      </c>
      <c r="AL153">
        <v>23.67</v>
      </c>
      <c r="AM153">
        <v>3.63</v>
      </c>
      <c r="AN153">
        <v>0</v>
      </c>
      <c r="AO153">
        <v>0.82789999999999997</v>
      </c>
      <c r="AP153" s="1">
        <v>1711.8</v>
      </c>
      <c r="AQ153" s="1">
        <v>3031.57</v>
      </c>
      <c r="AR153" s="1">
        <v>7343.83</v>
      </c>
      <c r="AS153">
        <v>581.49</v>
      </c>
      <c r="AT153">
        <v>331.65</v>
      </c>
      <c r="AU153" s="1">
        <v>13000.34</v>
      </c>
      <c r="AV153" s="1">
        <v>9648.9699999999993</v>
      </c>
      <c r="AW153">
        <v>0.6411</v>
      </c>
      <c r="AX153" s="1">
        <v>2718.76</v>
      </c>
      <c r="AY153">
        <v>0.18060000000000001</v>
      </c>
      <c r="AZ153" s="1">
        <v>1229.6199999999999</v>
      </c>
      <c r="BA153">
        <v>8.1699999999999995E-2</v>
      </c>
      <c r="BB153" s="1">
        <v>1452.69</v>
      </c>
      <c r="BC153">
        <v>9.6500000000000002E-2</v>
      </c>
      <c r="BD153" s="1">
        <v>15050.04</v>
      </c>
      <c r="BE153" s="1">
        <v>8106.1</v>
      </c>
      <c r="BF153">
        <v>3.7538999999999998</v>
      </c>
      <c r="BG153">
        <v>0.50660000000000005</v>
      </c>
      <c r="BH153">
        <v>0.23549999999999999</v>
      </c>
      <c r="BI153">
        <v>0.1966</v>
      </c>
      <c r="BJ153">
        <v>4.07E-2</v>
      </c>
      <c r="BK153">
        <v>2.06E-2</v>
      </c>
    </row>
    <row r="154" spans="1:63" x14ac:dyDescent="0.25">
      <c r="A154" t="s">
        <v>156</v>
      </c>
      <c r="B154">
        <v>50674</v>
      </c>
      <c r="C154">
        <v>91.95</v>
      </c>
      <c r="D154">
        <v>13.53</v>
      </c>
      <c r="E154" s="1">
        <v>1244.1199999999999</v>
      </c>
      <c r="F154" s="1">
        <v>1260.9000000000001</v>
      </c>
      <c r="G154">
        <v>3.3999999999999998E-3</v>
      </c>
      <c r="H154">
        <v>5.0000000000000001E-4</v>
      </c>
      <c r="I154">
        <v>6.4000000000000003E-3</v>
      </c>
      <c r="J154">
        <v>1E-3</v>
      </c>
      <c r="K154">
        <v>3.6200000000000003E-2</v>
      </c>
      <c r="L154">
        <v>0.92810000000000004</v>
      </c>
      <c r="M154">
        <v>2.4299999999999999E-2</v>
      </c>
      <c r="N154">
        <v>0.26910000000000001</v>
      </c>
      <c r="O154">
        <v>1.8E-3</v>
      </c>
      <c r="P154">
        <v>0.1321</v>
      </c>
      <c r="Q154" s="1">
        <v>58148.15</v>
      </c>
      <c r="R154">
        <v>0.2369</v>
      </c>
      <c r="S154">
        <v>0.16869999999999999</v>
      </c>
      <c r="T154">
        <v>0.59440000000000004</v>
      </c>
      <c r="U154">
        <v>11.22</v>
      </c>
      <c r="V154" s="1">
        <v>72073.62</v>
      </c>
      <c r="W154">
        <v>106.4</v>
      </c>
      <c r="X154" s="1">
        <v>187149.92</v>
      </c>
      <c r="Y154">
        <v>0.81940000000000002</v>
      </c>
      <c r="Z154">
        <v>7.7899999999999997E-2</v>
      </c>
      <c r="AA154">
        <v>0.1027</v>
      </c>
      <c r="AB154">
        <v>0.18060000000000001</v>
      </c>
      <c r="AC154">
        <v>187.15</v>
      </c>
      <c r="AD154" s="1">
        <v>5135.8999999999996</v>
      </c>
      <c r="AE154">
        <v>577.95000000000005</v>
      </c>
      <c r="AF154" s="1">
        <v>178153.38</v>
      </c>
      <c r="AG154" t="s">
        <v>4</v>
      </c>
      <c r="AH154" s="1">
        <v>37164</v>
      </c>
      <c r="AI154" s="1">
        <v>59693.42</v>
      </c>
      <c r="AJ154">
        <v>42.4</v>
      </c>
      <c r="AK154">
        <v>25.59</v>
      </c>
      <c r="AL154">
        <v>28.17</v>
      </c>
      <c r="AM154">
        <v>4.42</v>
      </c>
      <c r="AN154" s="1">
        <v>1600.24</v>
      </c>
      <c r="AO154">
        <v>1.1805000000000001</v>
      </c>
      <c r="AP154" s="1">
        <v>1490.37</v>
      </c>
      <c r="AQ154" s="1">
        <v>2148.5100000000002</v>
      </c>
      <c r="AR154" s="1">
        <v>6613.42</v>
      </c>
      <c r="AS154">
        <v>605.51</v>
      </c>
      <c r="AT154">
        <v>338.84</v>
      </c>
      <c r="AU154" s="1">
        <v>11196.65</v>
      </c>
      <c r="AV154" s="1">
        <v>5380.72</v>
      </c>
      <c r="AW154">
        <v>0.4133</v>
      </c>
      <c r="AX154" s="1">
        <v>5278.82</v>
      </c>
      <c r="AY154">
        <v>0.40539999999999998</v>
      </c>
      <c r="AZ154" s="1">
        <v>1781.53</v>
      </c>
      <c r="BA154">
        <v>0.1368</v>
      </c>
      <c r="BB154">
        <v>579.16</v>
      </c>
      <c r="BC154">
        <v>4.4499999999999998E-2</v>
      </c>
      <c r="BD154" s="1">
        <v>13020.24</v>
      </c>
      <c r="BE154" s="1">
        <v>4735.51</v>
      </c>
      <c r="BF154">
        <v>1.167</v>
      </c>
      <c r="BG154">
        <v>0.54020000000000001</v>
      </c>
      <c r="BH154">
        <v>0.22020000000000001</v>
      </c>
      <c r="BI154">
        <v>0.18390000000000001</v>
      </c>
      <c r="BJ154">
        <v>3.3099999999999997E-2</v>
      </c>
      <c r="BK154">
        <v>2.2599999999999999E-2</v>
      </c>
    </row>
    <row r="155" spans="1:63" x14ac:dyDescent="0.25">
      <c r="A155" t="s">
        <v>157</v>
      </c>
      <c r="B155">
        <v>43935</v>
      </c>
      <c r="C155">
        <v>92.9</v>
      </c>
      <c r="D155">
        <v>21.01</v>
      </c>
      <c r="E155" s="1">
        <v>1951.93</v>
      </c>
      <c r="F155" s="1">
        <v>1854.53</v>
      </c>
      <c r="G155">
        <v>7.0000000000000001E-3</v>
      </c>
      <c r="H155">
        <v>4.1999999999999997E-3</v>
      </c>
      <c r="I155">
        <v>1.3599999999999999E-2</v>
      </c>
      <c r="J155">
        <v>1.1999999999999999E-3</v>
      </c>
      <c r="K155">
        <v>3.1399999999999997E-2</v>
      </c>
      <c r="L155">
        <v>0.9083</v>
      </c>
      <c r="M155">
        <v>3.4200000000000001E-2</v>
      </c>
      <c r="N155">
        <v>0.41839999999999999</v>
      </c>
      <c r="O155">
        <v>7.1999999999999998E-3</v>
      </c>
      <c r="P155">
        <v>0.14499999999999999</v>
      </c>
      <c r="Q155" s="1">
        <v>57590.78</v>
      </c>
      <c r="R155">
        <v>0.20200000000000001</v>
      </c>
      <c r="S155">
        <v>0.17910000000000001</v>
      </c>
      <c r="T155">
        <v>0.61890000000000001</v>
      </c>
      <c r="U155">
        <v>13.84</v>
      </c>
      <c r="V155" s="1">
        <v>75923.19</v>
      </c>
      <c r="W155">
        <v>136.59</v>
      </c>
      <c r="X155" s="1">
        <v>165552.45000000001</v>
      </c>
      <c r="Y155">
        <v>0.75770000000000004</v>
      </c>
      <c r="Z155">
        <v>0.18110000000000001</v>
      </c>
      <c r="AA155">
        <v>6.1199999999999997E-2</v>
      </c>
      <c r="AB155">
        <v>0.24229999999999999</v>
      </c>
      <c r="AC155">
        <v>165.55</v>
      </c>
      <c r="AD155" s="1">
        <v>4601.3100000000004</v>
      </c>
      <c r="AE155">
        <v>550.71</v>
      </c>
      <c r="AF155" s="1">
        <v>158599.4</v>
      </c>
      <c r="AG155" t="s">
        <v>4</v>
      </c>
      <c r="AH155" s="1">
        <v>33719</v>
      </c>
      <c r="AI155" s="1">
        <v>52975.41</v>
      </c>
      <c r="AJ155">
        <v>40.479999999999997</v>
      </c>
      <c r="AK155">
        <v>26.01</v>
      </c>
      <c r="AL155">
        <v>30.49</v>
      </c>
      <c r="AM155">
        <v>4.3</v>
      </c>
      <c r="AN155" s="1">
        <v>1211.94</v>
      </c>
      <c r="AO155">
        <v>1.1326000000000001</v>
      </c>
      <c r="AP155" s="1">
        <v>1397.93</v>
      </c>
      <c r="AQ155" s="1">
        <v>2028.46</v>
      </c>
      <c r="AR155" s="1">
        <v>6497.72</v>
      </c>
      <c r="AS155">
        <v>674.43</v>
      </c>
      <c r="AT155">
        <v>302.39999999999998</v>
      </c>
      <c r="AU155" s="1">
        <v>10900.95</v>
      </c>
      <c r="AV155" s="1">
        <v>5452.99</v>
      </c>
      <c r="AW155">
        <v>0.43319999999999997</v>
      </c>
      <c r="AX155" s="1">
        <v>4936.7700000000004</v>
      </c>
      <c r="AY155">
        <v>0.39219999999999999</v>
      </c>
      <c r="AZ155" s="1">
        <v>1348.66</v>
      </c>
      <c r="BA155">
        <v>0.1071</v>
      </c>
      <c r="BB155">
        <v>849.53</v>
      </c>
      <c r="BC155">
        <v>6.7500000000000004E-2</v>
      </c>
      <c r="BD155" s="1">
        <v>12587.95</v>
      </c>
      <c r="BE155" s="1">
        <v>3992.04</v>
      </c>
      <c r="BF155">
        <v>1.1282000000000001</v>
      </c>
      <c r="BG155">
        <v>0.52580000000000005</v>
      </c>
      <c r="BH155">
        <v>0.22270000000000001</v>
      </c>
      <c r="BI155">
        <v>0.20100000000000001</v>
      </c>
      <c r="BJ155">
        <v>3.09E-2</v>
      </c>
      <c r="BK155">
        <v>1.95E-2</v>
      </c>
    </row>
    <row r="156" spans="1:63" x14ac:dyDescent="0.25">
      <c r="A156" t="s">
        <v>158</v>
      </c>
      <c r="B156">
        <v>50617</v>
      </c>
      <c r="C156">
        <v>81.05</v>
      </c>
      <c r="D156">
        <v>8.84</v>
      </c>
      <c r="E156">
        <v>716.29</v>
      </c>
      <c r="F156">
        <v>692.32</v>
      </c>
      <c r="G156">
        <v>2.5999999999999999E-3</v>
      </c>
      <c r="H156">
        <v>5.9999999999999995E-4</v>
      </c>
      <c r="I156">
        <v>6.4999999999999997E-3</v>
      </c>
      <c r="J156">
        <v>1E-3</v>
      </c>
      <c r="K156">
        <v>4.6399999999999997E-2</v>
      </c>
      <c r="L156">
        <v>0.91739999999999999</v>
      </c>
      <c r="M156">
        <v>2.53E-2</v>
      </c>
      <c r="N156">
        <v>0.36080000000000001</v>
      </c>
      <c r="O156">
        <v>5.4000000000000003E-3</v>
      </c>
      <c r="P156">
        <v>0.15160000000000001</v>
      </c>
      <c r="Q156" s="1">
        <v>54729.93</v>
      </c>
      <c r="R156">
        <v>0.25019999999999998</v>
      </c>
      <c r="S156">
        <v>0.17499999999999999</v>
      </c>
      <c r="T156">
        <v>0.57479999999999998</v>
      </c>
      <c r="U156">
        <v>7.75</v>
      </c>
      <c r="V156" s="1">
        <v>67258.63</v>
      </c>
      <c r="W156">
        <v>88.4</v>
      </c>
      <c r="X156" s="1">
        <v>181921.33</v>
      </c>
      <c r="Y156">
        <v>0.80169999999999997</v>
      </c>
      <c r="Z156">
        <v>8.0699999999999994E-2</v>
      </c>
      <c r="AA156">
        <v>0.1177</v>
      </c>
      <c r="AB156">
        <v>0.1983</v>
      </c>
      <c r="AC156">
        <v>181.92</v>
      </c>
      <c r="AD156" s="1">
        <v>5110.33</v>
      </c>
      <c r="AE156">
        <v>554.05999999999995</v>
      </c>
      <c r="AF156" s="1">
        <v>169516.91</v>
      </c>
      <c r="AG156" t="s">
        <v>4</v>
      </c>
      <c r="AH156" s="1">
        <v>34542</v>
      </c>
      <c r="AI156" s="1">
        <v>51825.08</v>
      </c>
      <c r="AJ156">
        <v>41.29</v>
      </c>
      <c r="AK156">
        <v>25.8</v>
      </c>
      <c r="AL156">
        <v>31.14</v>
      </c>
      <c r="AM156">
        <v>4.25</v>
      </c>
      <c r="AN156" s="1">
        <v>1704.78</v>
      </c>
      <c r="AO156">
        <v>1.5334000000000001</v>
      </c>
      <c r="AP156" s="1">
        <v>1928.47</v>
      </c>
      <c r="AQ156" s="1">
        <v>2448.2399999999998</v>
      </c>
      <c r="AR156" s="1">
        <v>7205.77</v>
      </c>
      <c r="AS156">
        <v>552.24</v>
      </c>
      <c r="AT156">
        <v>303.39</v>
      </c>
      <c r="AU156" s="1">
        <v>12438.1</v>
      </c>
      <c r="AV156" s="1">
        <v>6899.96</v>
      </c>
      <c r="AW156">
        <v>0.44569999999999999</v>
      </c>
      <c r="AX156" s="1">
        <v>5849.19</v>
      </c>
      <c r="AY156">
        <v>0.37790000000000001</v>
      </c>
      <c r="AZ156" s="1">
        <v>1940.06</v>
      </c>
      <c r="BA156">
        <v>0.12529999999999999</v>
      </c>
      <c r="BB156">
        <v>790.86</v>
      </c>
      <c r="BC156">
        <v>5.11E-2</v>
      </c>
      <c r="BD156" s="1">
        <v>15480.07</v>
      </c>
      <c r="BE156" s="1">
        <v>5525.54</v>
      </c>
      <c r="BF156">
        <v>1.7717000000000001</v>
      </c>
      <c r="BG156">
        <v>0.52110000000000001</v>
      </c>
      <c r="BH156">
        <v>0.20860000000000001</v>
      </c>
      <c r="BI156">
        <v>0.21129999999999999</v>
      </c>
      <c r="BJ156">
        <v>3.3599999999999998E-2</v>
      </c>
      <c r="BK156">
        <v>2.5399999999999999E-2</v>
      </c>
    </row>
    <row r="157" spans="1:63" x14ac:dyDescent="0.25">
      <c r="A157" t="s">
        <v>159</v>
      </c>
      <c r="B157">
        <v>46094</v>
      </c>
      <c r="C157">
        <v>84.33</v>
      </c>
      <c r="D157">
        <v>31.9</v>
      </c>
      <c r="E157" s="1">
        <v>2690</v>
      </c>
      <c r="F157" s="1">
        <v>2642.95</v>
      </c>
      <c r="G157">
        <v>6.4999999999999997E-3</v>
      </c>
      <c r="H157">
        <v>3.0999999999999999E-3</v>
      </c>
      <c r="I157">
        <v>1.54E-2</v>
      </c>
      <c r="J157">
        <v>1.2999999999999999E-3</v>
      </c>
      <c r="K157">
        <v>4.6699999999999998E-2</v>
      </c>
      <c r="L157">
        <v>0.89190000000000003</v>
      </c>
      <c r="M157">
        <v>3.5099999999999999E-2</v>
      </c>
      <c r="N157">
        <v>0.3886</v>
      </c>
      <c r="O157">
        <v>1.43E-2</v>
      </c>
      <c r="P157">
        <v>0.1401</v>
      </c>
      <c r="Q157" s="1">
        <v>61576.480000000003</v>
      </c>
      <c r="R157">
        <v>0.2097</v>
      </c>
      <c r="S157">
        <v>0.1888</v>
      </c>
      <c r="T157">
        <v>0.60160000000000002</v>
      </c>
      <c r="U157">
        <v>17.73</v>
      </c>
      <c r="V157" s="1">
        <v>83461</v>
      </c>
      <c r="W157">
        <v>147.12</v>
      </c>
      <c r="X157" s="1">
        <v>154064.01999999999</v>
      </c>
      <c r="Y157">
        <v>0.75039999999999996</v>
      </c>
      <c r="Z157">
        <v>0.16239999999999999</v>
      </c>
      <c r="AA157">
        <v>8.7099999999999997E-2</v>
      </c>
      <c r="AB157">
        <v>0.24959999999999999</v>
      </c>
      <c r="AC157">
        <v>154.06</v>
      </c>
      <c r="AD157" s="1">
        <v>4625.26</v>
      </c>
      <c r="AE157">
        <v>527.73</v>
      </c>
      <c r="AF157" s="1">
        <v>143270.97</v>
      </c>
      <c r="AG157" t="s">
        <v>4</v>
      </c>
      <c r="AH157" s="1">
        <v>35466</v>
      </c>
      <c r="AI157" s="1">
        <v>55699.11</v>
      </c>
      <c r="AJ157">
        <v>42.66</v>
      </c>
      <c r="AK157">
        <v>27.78</v>
      </c>
      <c r="AL157">
        <v>31.88</v>
      </c>
      <c r="AM157">
        <v>3.95</v>
      </c>
      <c r="AN157" s="1">
        <v>1240.49</v>
      </c>
      <c r="AO157">
        <v>1.0031000000000001</v>
      </c>
      <c r="AP157" s="1">
        <v>1306.3699999999999</v>
      </c>
      <c r="AQ157" s="1">
        <v>1977.21</v>
      </c>
      <c r="AR157" s="1">
        <v>6412.91</v>
      </c>
      <c r="AS157">
        <v>638.36</v>
      </c>
      <c r="AT157">
        <v>278.16000000000003</v>
      </c>
      <c r="AU157" s="1">
        <v>10613.01</v>
      </c>
      <c r="AV157" s="1">
        <v>5245.34</v>
      </c>
      <c r="AW157">
        <v>0.43869999999999998</v>
      </c>
      <c r="AX157" s="1">
        <v>4674.93</v>
      </c>
      <c r="AY157">
        <v>0.39100000000000001</v>
      </c>
      <c r="AZ157" s="1">
        <v>1283.28</v>
      </c>
      <c r="BA157">
        <v>0.10730000000000001</v>
      </c>
      <c r="BB157">
        <v>753.34</v>
      </c>
      <c r="BC157">
        <v>6.3E-2</v>
      </c>
      <c r="BD157" s="1">
        <v>11956.9</v>
      </c>
      <c r="BE157" s="1">
        <v>4287.2</v>
      </c>
      <c r="BF157">
        <v>1.2011000000000001</v>
      </c>
      <c r="BG157">
        <v>0.54779999999999995</v>
      </c>
      <c r="BH157">
        <v>0.22040000000000001</v>
      </c>
      <c r="BI157">
        <v>0.18379999999999999</v>
      </c>
      <c r="BJ157">
        <v>3.1399999999999997E-2</v>
      </c>
      <c r="BK157">
        <v>1.66E-2</v>
      </c>
    </row>
    <row r="158" spans="1:63" x14ac:dyDescent="0.25">
      <c r="A158" t="s">
        <v>160</v>
      </c>
      <c r="B158">
        <v>46789</v>
      </c>
      <c r="C158">
        <v>81</v>
      </c>
      <c r="D158">
        <v>19.239999999999998</v>
      </c>
      <c r="E158" s="1">
        <v>1558.45</v>
      </c>
      <c r="F158" s="1">
        <v>1507.7</v>
      </c>
      <c r="G158">
        <v>4.7999999999999996E-3</v>
      </c>
      <c r="H158">
        <v>5.0000000000000001E-4</v>
      </c>
      <c r="I158">
        <v>1.04E-2</v>
      </c>
      <c r="J158">
        <v>1.1000000000000001E-3</v>
      </c>
      <c r="K158">
        <v>4.3499999999999997E-2</v>
      </c>
      <c r="L158">
        <v>0.9133</v>
      </c>
      <c r="M158">
        <v>2.6499999999999999E-2</v>
      </c>
      <c r="N158">
        <v>0.31979999999999997</v>
      </c>
      <c r="O158">
        <v>4.1999999999999997E-3</v>
      </c>
      <c r="P158">
        <v>0.13589999999999999</v>
      </c>
      <c r="Q158" s="1">
        <v>58960.05</v>
      </c>
      <c r="R158">
        <v>0.20710000000000001</v>
      </c>
      <c r="S158">
        <v>0.1903</v>
      </c>
      <c r="T158">
        <v>0.60260000000000002</v>
      </c>
      <c r="U158">
        <v>12.88</v>
      </c>
      <c r="V158" s="1">
        <v>72538.539999999994</v>
      </c>
      <c r="W158">
        <v>116.65</v>
      </c>
      <c r="X158" s="1">
        <v>191074.1</v>
      </c>
      <c r="Y158">
        <v>0.75729999999999997</v>
      </c>
      <c r="Z158">
        <v>0.15329999999999999</v>
      </c>
      <c r="AA158">
        <v>8.9300000000000004E-2</v>
      </c>
      <c r="AB158">
        <v>0.2427</v>
      </c>
      <c r="AC158">
        <v>191.07</v>
      </c>
      <c r="AD158" s="1">
        <v>5491.34</v>
      </c>
      <c r="AE158">
        <v>591.34</v>
      </c>
      <c r="AF158" s="1">
        <v>178449.28</v>
      </c>
      <c r="AG158" t="s">
        <v>4</v>
      </c>
      <c r="AH158" s="1">
        <v>36161</v>
      </c>
      <c r="AI158" s="1">
        <v>59943.06</v>
      </c>
      <c r="AJ158">
        <v>45.39</v>
      </c>
      <c r="AK158">
        <v>26.74</v>
      </c>
      <c r="AL158">
        <v>30.96</v>
      </c>
      <c r="AM158">
        <v>4.41</v>
      </c>
      <c r="AN158" s="1">
        <v>1662.93</v>
      </c>
      <c r="AO158">
        <v>1.008</v>
      </c>
      <c r="AP158" s="1">
        <v>1428.09</v>
      </c>
      <c r="AQ158" s="1">
        <v>2185.8200000000002</v>
      </c>
      <c r="AR158" s="1">
        <v>6785.06</v>
      </c>
      <c r="AS158">
        <v>601.54</v>
      </c>
      <c r="AT158">
        <v>302.81</v>
      </c>
      <c r="AU158" s="1">
        <v>11303.32</v>
      </c>
      <c r="AV158" s="1">
        <v>5169.95</v>
      </c>
      <c r="AW158">
        <v>0.40029999999999999</v>
      </c>
      <c r="AX158" s="1">
        <v>5562.61</v>
      </c>
      <c r="AY158">
        <v>0.43070000000000003</v>
      </c>
      <c r="AZ158" s="1">
        <v>1486.12</v>
      </c>
      <c r="BA158">
        <v>0.11509999999999999</v>
      </c>
      <c r="BB158">
        <v>696.79</v>
      </c>
      <c r="BC158">
        <v>5.3999999999999999E-2</v>
      </c>
      <c r="BD158" s="1">
        <v>12915.47</v>
      </c>
      <c r="BE158" s="1">
        <v>3891.36</v>
      </c>
      <c r="BF158">
        <v>0.88819999999999999</v>
      </c>
      <c r="BG158">
        <v>0.53320000000000001</v>
      </c>
      <c r="BH158">
        <v>0.2198</v>
      </c>
      <c r="BI158">
        <v>0.19670000000000001</v>
      </c>
      <c r="BJ158">
        <v>3.3500000000000002E-2</v>
      </c>
      <c r="BK158">
        <v>1.67E-2</v>
      </c>
    </row>
    <row r="159" spans="1:63" x14ac:dyDescent="0.25">
      <c r="A159" t="s">
        <v>161</v>
      </c>
      <c r="B159">
        <v>47795</v>
      </c>
      <c r="C159">
        <v>162.43</v>
      </c>
      <c r="D159">
        <v>9.01</v>
      </c>
      <c r="E159" s="1">
        <v>1464.25</v>
      </c>
      <c r="F159" s="1">
        <v>1385.09</v>
      </c>
      <c r="G159">
        <v>1.2999999999999999E-3</v>
      </c>
      <c r="H159">
        <v>2.0000000000000001E-4</v>
      </c>
      <c r="I159">
        <v>6.4000000000000003E-3</v>
      </c>
      <c r="J159">
        <v>1E-3</v>
      </c>
      <c r="K159">
        <v>1.12E-2</v>
      </c>
      <c r="L159">
        <v>0.96450000000000002</v>
      </c>
      <c r="M159">
        <v>1.54E-2</v>
      </c>
      <c r="N159">
        <v>0.443</v>
      </c>
      <c r="O159">
        <v>1.1999999999999999E-3</v>
      </c>
      <c r="P159">
        <v>0.1588</v>
      </c>
      <c r="Q159" s="1">
        <v>55141.72</v>
      </c>
      <c r="R159">
        <v>0.2112</v>
      </c>
      <c r="S159">
        <v>0.18870000000000001</v>
      </c>
      <c r="T159">
        <v>0.60009999999999997</v>
      </c>
      <c r="U159">
        <v>12.35</v>
      </c>
      <c r="V159" s="1">
        <v>70682.850000000006</v>
      </c>
      <c r="W159">
        <v>113.81</v>
      </c>
      <c r="X159" s="1">
        <v>206581.61</v>
      </c>
      <c r="Y159">
        <v>0.64339999999999997</v>
      </c>
      <c r="Z159">
        <v>0.1255</v>
      </c>
      <c r="AA159">
        <v>0.23100000000000001</v>
      </c>
      <c r="AB159">
        <v>0.35659999999999997</v>
      </c>
      <c r="AC159">
        <v>206.58</v>
      </c>
      <c r="AD159" s="1">
        <v>5595.06</v>
      </c>
      <c r="AE159">
        <v>464.69</v>
      </c>
      <c r="AF159" s="1">
        <v>164799.12</v>
      </c>
      <c r="AG159" t="s">
        <v>4</v>
      </c>
      <c r="AH159" s="1">
        <v>34085</v>
      </c>
      <c r="AI159" s="1">
        <v>53009.07</v>
      </c>
      <c r="AJ159">
        <v>35.57</v>
      </c>
      <c r="AK159">
        <v>23.73</v>
      </c>
      <c r="AL159">
        <v>26.62</v>
      </c>
      <c r="AM159">
        <v>4.42</v>
      </c>
      <c r="AN159" s="1">
        <v>1468.52</v>
      </c>
      <c r="AO159">
        <v>1.0410999999999999</v>
      </c>
      <c r="AP159" s="1">
        <v>1653.13</v>
      </c>
      <c r="AQ159" s="1">
        <v>2634.43</v>
      </c>
      <c r="AR159" s="1">
        <v>6855.68</v>
      </c>
      <c r="AS159">
        <v>640.01</v>
      </c>
      <c r="AT159">
        <v>398.1</v>
      </c>
      <c r="AU159" s="1">
        <v>12181.35</v>
      </c>
      <c r="AV159" s="1">
        <v>6935.03</v>
      </c>
      <c r="AW159">
        <v>0.47339999999999999</v>
      </c>
      <c r="AX159" s="1">
        <v>5413.82</v>
      </c>
      <c r="AY159">
        <v>0.36959999999999998</v>
      </c>
      <c r="AZ159" s="1">
        <v>1393.23</v>
      </c>
      <c r="BA159">
        <v>9.5100000000000004E-2</v>
      </c>
      <c r="BB159">
        <v>906.4</v>
      </c>
      <c r="BC159">
        <v>6.1899999999999997E-2</v>
      </c>
      <c r="BD159" s="1">
        <v>14648.48</v>
      </c>
      <c r="BE159" s="1">
        <v>5558.9</v>
      </c>
      <c r="BF159">
        <v>1.7305999999999999</v>
      </c>
      <c r="BG159">
        <v>0.50239999999999996</v>
      </c>
      <c r="BH159">
        <v>0.22800000000000001</v>
      </c>
      <c r="BI159">
        <v>0.2094</v>
      </c>
      <c r="BJ159">
        <v>4.0899999999999999E-2</v>
      </c>
      <c r="BK159">
        <v>1.9300000000000001E-2</v>
      </c>
    </row>
    <row r="160" spans="1:63" x14ac:dyDescent="0.25">
      <c r="A160" t="s">
        <v>162</v>
      </c>
      <c r="B160">
        <v>50625</v>
      </c>
      <c r="C160">
        <v>94.48</v>
      </c>
      <c r="D160">
        <v>7.28</v>
      </c>
      <c r="E160">
        <v>688.22</v>
      </c>
      <c r="F160">
        <v>673.39</v>
      </c>
      <c r="G160">
        <v>2E-3</v>
      </c>
      <c r="H160">
        <v>5.0000000000000001E-4</v>
      </c>
      <c r="I160">
        <v>3.2000000000000002E-3</v>
      </c>
      <c r="J160">
        <v>1.4E-3</v>
      </c>
      <c r="K160">
        <v>1.66E-2</v>
      </c>
      <c r="L160">
        <v>0.95679999999999998</v>
      </c>
      <c r="M160">
        <v>1.9400000000000001E-2</v>
      </c>
      <c r="N160">
        <v>0.38219999999999998</v>
      </c>
      <c r="O160">
        <v>3.0000000000000001E-3</v>
      </c>
      <c r="P160">
        <v>0.13469999999999999</v>
      </c>
      <c r="Q160" s="1">
        <v>52866.71</v>
      </c>
      <c r="R160">
        <v>0.2515</v>
      </c>
      <c r="S160">
        <v>0.1845</v>
      </c>
      <c r="T160">
        <v>0.56399999999999995</v>
      </c>
      <c r="U160">
        <v>8.26</v>
      </c>
      <c r="V160" s="1">
        <v>62311.76</v>
      </c>
      <c r="W160">
        <v>79.650000000000006</v>
      </c>
      <c r="X160" s="1">
        <v>176854.88</v>
      </c>
      <c r="Y160">
        <v>0.755</v>
      </c>
      <c r="Z160">
        <v>7.2900000000000006E-2</v>
      </c>
      <c r="AA160">
        <v>0.1721</v>
      </c>
      <c r="AB160">
        <v>0.245</v>
      </c>
      <c r="AC160">
        <v>176.85</v>
      </c>
      <c r="AD160" s="1">
        <v>4698.72</v>
      </c>
      <c r="AE160">
        <v>472.72</v>
      </c>
      <c r="AF160" s="1">
        <v>158415.51</v>
      </c>
      <c r="AG160" t="s">
        <v>4</v>
      </c>
      <c r="AH160" s="1">
        <v>33147</v>
      </c>
      <c r="AI160" s="1">
        <v>48968.73</v>
      </c>
      <c r="AJ160">
        <v>37.31</v>
      </c>
      <c r="AK160">
        <v>24.26</v>
      </c>
      <c r="AL160">
        <v>25.52</v>
      </c>
      <c r="AM160">
        <v>4.63</v>
      </c>
      <c r="AN160" s="1">
        <v>1618.85</v>
      </c>
      <c r="AO160">
        <v>1.5648</v>
      </c>
      <c r="AP160" s="1">
        <v>1851.21</v>
      </c>
      <c r="AQ160" s="1">
        <v>2738.66</v>
      </c>
      <c r="AR160" s="1">
        <v>6840.09</v>
      </c>
      <c r="AS160">
        <v>596.53</v>
      </c>
      <c r="AT160">
        <v>305.22000000000003</v>
      </c>
      <c r="AU160" s="1">
        <v>12331.7</v>
      </c>
      <c r="AV160" s="1">
        <v>7565.04</v>
      </c>
      <c r="AW160">
        <v>0.49619999999999997</v>
      </c>
      <c r="AX160" s="1">
        <v>5069.47</v>
      </c>
      <c r="AY160">
        <v>0.33250000000000002</v>
      </c>
      <c r="AZ160" s="1">
        <v>1825.74</v>
      </c>
      <c r="BA160">
        <v>0.1197</v>
      </c>
      <c r="BB160">
        <v>786.04</v>
      </c>
      <c r="BC160">
        <v>5.16E-2</v>
      </c>
      <c r="BD160" s="1">
        <v>15246.29</v>
      </c>
      <c r="BE160" s="1">
        <v>6798.73</v>
      </c>
      <c r="BF160">
        <v>2.4618000000000002</v>
      </c>
      <c r="BG160">
        <v>0.50890000000000002</v>
      </c>
      <c r="BH160">
        <v>0.2253</v>
      </c>
      <c r="BI160">
        <v>0.20849999999999999</v>
      </c>
      <c r="BJ160">
        <v>3.6799999999999999E-2</v>
      </c>
      <c r="BK160">
        <v>2.0500000000000001E-2</v>
      </c>
    </row>
    <row r="161" spans="1:63" x14ac:dyDescent="0.25">
      <c r="A161" t="s">
        <v>163</v>
      </c>
      <c r="B161">
        <v>48413</v>
      </c>
      <c r="C161">
        <v>119.71</v>
      </c>
      <c r="D161">
        <v>8.7100000000000009</v>
      </c>
      <c r="E161" s="1">
        <v>1043.08</v>
      </c>
      <c r="F161">
        <v>978.12</v>
      </c>
      <c r="G161">
        <v>1.9E-3</v>
      </c>
      <c r="H161">
        <v>5.9999999999999995E-4</v>
      </c>
      <c r="I161">
        <v>6.6E-3</v>
      </c>
      <c r="J161">
        <v>8.9999999999999998E-4</v>
      </c>
      <c r="K161">
        <v>2.41E-2</v>
      </c>
      <c r="L161">
        <v>0.93930000000000002</v>
      </c>
      <c r="M161">
        <v>2.6599999999999999E-2</v>
      </c>
      <c r="N161">
        <v>0.4113</v>
      </c>
      <c r="O161">
        <v>2.3E-3</v>
      </c>
      <c r="P161">
        <v>0.15429999999999999</v>
      </c>
      <c r="Q161" s="1">
        <v>55643.18</v>
      </c>
      <c r="R161">
        <v>0.2467</v>
      </c>
      <c r="S161">
        <v>0.18240000000000001</v>
      </c>
      <c r="T161">
        <v>0.57099999999999995</v>
      </c>
      <c r="U161">
        <v>9.9499999999999993</v>
      </c>
      <c r="V161" s="1">
        <v>67714.3</v>
      </c>
      <c r="W161">
        <v>100.2</v>
      </c>
      <c r="X161" s="1">
        <v>173773.69</v>
      </c>
      <c r="Y161">
        <v>0.82750000000000001</v>
      </c>
      <c r="Z161">
        <v>4.7899999999999998E-2</v>
      </c>
      <c r="AA161">
        <v>0.1246</v>
      </c>
      <c r="AB161">
        <v>0.17249999999999999</v>
      </c>
      <c r="AC161">
        <v>173.77</v>
      </c>
      <c r="AD161" s="1">
        <v>4528.4399999999996</v>
      </c>
      <c r="AE161">
        <v>490.25</v>
      </c>
      <c r="AF161" s="1">
        <v>165090.17000000001</v>
      </c>
      <c r="AG161" t="s">
        <v>4</v>
      </c>
      <c r="AH161" s="1">
        <v>34695</v>
      </c>
      <c r="AI161" s="1">
        <v>50786.38</v>
      </c>
      <c r="AJ161">
        <v>37.22</v>
      </c>
      <c r="AK161">
        <v>24.04</v>
      </c>
      <c r="AL161">
        <v>27.54</v>
      </c>
      <c r="AM161">
        <v>4.55</v>
      </c>
      <c r="AN161" s="1">
        <v>1182.06</v>
      </c>
      <c r="AO161">
        <v>1.4433</v>
      </c>
      <c r="AP161" s="1">
        <v>1660.54</v>
      </c>
      <c r="AQ161" s="1">
        <v>2548.96</v>
      </c>
      <c r="AR161" s="1">
        <v>6782.29</v>
      </c>
      <c r="AS161">
        <v>555.57000000000005</v>
      </c>
      <c r="AT161">
        <v>358.03</v>
      </c>
      <c r="AU161" s="1">
        <v>11905.39</v>
      </c>
      <c r="AV161" s="1">
        <v>6884.82</v>
      </c>
      <c r="AW161">
        <v>0.48249999999999998</v>
      </c>
      <c r="AX161" s="1">
        <v>5009.1400000000003</v>
      </c>
      <c r="AY161">
        <v>0.35110000000000002</v>
      </c>
      <c r="AZ161" s="1">
        <v>1547.47</v>
      </c>
      <c r="BA161">
        <v>0.1085</v>
      </c>
      <c r="BB161">
        <v>826.9</v>
      </c>
      <c r="BC161">
        <v>5.8000000000000003E-2</v>
      </c>
      <c r="BD161" s="1">
        <v>14268.33</v>
      </c>
      <c r="BE161" s="1">
        <v>5476.03</v>
      </c>
      <c r="BF161">
        <v>1.8845000000000001</v>
      </c>
      <c r="BG161">
        <v>0.51180000000000003</v>
      </c>
      <c r="BH161">
        <v>0.22189999999999999</v>
      </c>
      <c r="BI161">
        <v>0.20960000000000001</v>
      </c>
      <c r="BJ161">
        <v>3.61E-2</v>
      </c>
      <c r="BK161">
        <v>2.0500000000000001E-2</v>
      </c>
    </row>
    <row r="162" spans="1:63" x14ac:dyDescent="0.25">
      <c r="A162" t="s">
        <v>164</v>
      </c>
      <c r="B162">
        <v>45773</v>
      </c>
      <c r="C162">
        <v>66.33</v>
      </c>
      <c r="D162">
        <v>37.65</v>
      </c>
      <c r="E162" s="1">
        <v>2497.62</v>
      </c>
      <c r="F162" s="1">
        <v>2298.34</v>
      </c>
      <c r="G162">
        <v>6.6E-3</v>
      </c>
      <c r="H162">
        <v>3.3E-3</v>
      </c>
      <c r="I162">
        <v>3.4599999999999999E-2</v>
      </c>
      <c r="J162">
        <v>1.1000000000000001E-3</v>
      </c>
      <c r="K162">
        <v>0.10539999999999999</v>
      </c>
      <c r="L162">
        <v>0.78700000000000003</v>
      </c>
      <c r="M162">
        <v>6.2E-2</v>
      </c>
      <c r="N162">
        <v>0.49480000000000002</v>
      </c>
      <c r="O162">
        <v>2.53E-2</v>
      </c>
      <c r="P162">
        <v>0.1515</v>
      </c>
      <c r="Q162" s="1">
        <v>60000.12</v>
      </c>
      <c r="R162">
        <v>0.23119999999999999</v>
      </c>
      <c r="S162">
        <v>0.17380000000000001</v>
      </c>
      <c r="T162">
        <v>0.59499999999999997</v>
      </c>
      <c r="U162">
        <v>18.170000000000002</v>
      </c>
      <c r="V162" s="1">
        <v>79104.42</v>
      </c>
      <c r="W162">
        <v>132.97</v>
      </c>
      <c r="X162" s="1">
        <v>140679.23000000001</v>
      </c>
      <c r="Y162">
        <v>0.73340000000000005</v>
      </c>
      <c r="Z162">
        <v>0.2046</v>
      </c>
      <c r="AA162">
        <v>6.2E-2</v>
      </c>
      <c r="AB162">
        <v>0.2666</v>
      </c>
      <c r="AC162">
        <v>140.68</v>
      </c>
      <c r="AD162" s="1">
        <v>4250.6499999999996</v>
      </c>
      <c r="AE162">
        <v>482.94</v>
      </c>
      <c r="AF162" s="1">
        <v>134537.76999999999</v>
      </c>
      <c r="AG162" t="s">
        <v>4</v>
      </c>
      <c r="AH162" s="1">
        <v>31646</v>
      </c>
      <c r="AI162" s="1">
        <v>50625.13</v>
      </c>
      <c r="AJ162">
        <v>45.14</v>
      </c>
      <c r="AK162">
        <v>28.37</v>
      </c>
      <c r="AL162">
        <v>34.880000000000003</v>
      </c>
      <c r="AM162">
        <v>4.4000000000000004</v>
      </c>
      <c r="AN162" s="1">
        <v>1346</v>
      </c>
      <c r="AO162">
        <v>1.0336000000000001</v>
      </c>
      <c r="AP162" s="1">
        <v>1476.47</v>
      </c>
      <c r="AQ162" s="1">
        <v>1955.89</v>
      </c>
      <c r="AR162" s="1">
        <v>6762.26</v>
      </c>
      <c r="AS162">
        <v>699.43</v>
      </c>
      <c r="AT162">
        <v>276.16000000000003</v>
      </c>
      <c r="AU162" s="1">
        <v>11170.22</v>
      </c>
      <c r="AV162" s="1">
        <v>6152.44</v>
      </c>
      <c r="AW162">
        <v>0.48380000000000001</v>
      </c>
      <c r="AX162" s="1">
        <v>4507.67</v>
      </c>
      <c r="AY162">
        <v>0.35439999999999999</v>
      </c>
      <c r="AZ162" s="1">
        <v>1094.81</v>
      </c>
      <c r="BA162">
        <v>8.6099999999999996E-2</v>
      </c>
      <c r="BB162">
        <v>963.19</v>
      </c>
      <c r="BC162">
        <v>7.5700000000000003E-2</v>
      </c>
      <c r="BD162" s="1">
        <v>12718.11</v>
      </c>
      <c r="BE162" s="1">
        <v>4463.37</v>
      </c>
      <c r="BF162">
        <v>1.4306000000000001</v>
      </c>
      <c r="BG162">
        <v>0.53639999999999999</v>
      </c>
      <c r="BH162">
        <v>0.21659999999999999</v>
      </c>
      <c r="BI162">
        <v>0.20430000000000001</v>
      </c>
      <c r="BJ162">
        <v>2.9499999999999998E-2</v>
      </c>
      <c r="BK162">
        <v>1.32E-2</v>
      </c>
    </row>
    <row r="163" spans="1:63" x14ac:dyDescent="0.25">
      <c r="A163" t="s">
        <v>165</v>
      </c>
      <c r="B163">
        <v>50682</v>
      </c>
      <c r="C163">
        <v>123</v>
      </c>
      <c r="D163">
        <v>9.1999999999999993</v>
      </c>
      <c r="E163" s="1">
        <v>1132</v>
      </c>
      <c r="F163" s="1">
        <v>1108.01</v>
      </c>
      <c r="G163">
        <v>2.3E-3</v>
      </c>
      <c r="H163">
        <v>5.0000000000000001E-4</v>
      </c>
      <c r="I163">
        <v>5.3E-3</v>
      </c>
      <c r="J163">
        <v>1E-3</v>
      </c>
      <c r="K163">
        <v>3.3099999999999997E-2</v>
      </c>
      <c r="L163">
        <v>0.93149999999999999</v>
      </c>
      <c r="M163">
        <v>2.6200000000000001E-2</v>
      </c>
      <c r="N163">
        <v>0.37259999999999999</v>
      </c>
      <c r="O163">
        <v>2.3E-3</v>
      </c>
      <c r="P163">
        <v>0.15640000000000001</v>
      </c>
      <c r="Q163" s="1">
        <v>55399.48</v>
      </c>
      <c r="R163">
        <v>0.25929999999999997</v>
      </c>
      <c r="S163">
        <v>0.185</v>
      </c>
      <c r="T163">
        <v>0.55569999999999997</v>
      </c>
      <c r="U163">
        <v>9.8000000000000007</v>
      </c>
      <c r="V163" s="1">
        <v>71581.66</v>
      </c>
      <c r="W163">
        <v>110.75</v>
      </c>
      <c r="X163" s="1">
        <v>169584.7</v>
      </c>
      <c r="Y163">
        <v>0.83660000000000001</v>
      </c>
      <c r="Z163">
        <v>4.9099999999999998E-2</v>
      </c>
      <c r="AA163">
        <v>0.1144</v>
      </c>
      <c r="AB163">
        <v>0.16339999999999999</v>
      </c>
      <c r="AC163">
        <v>169.58</v>
      </c>
      <c r="AD163" s="1">
        <v>4296.1099999999997</v>
      </c>
      <c r="AE163">
        <v>481.74</v>
      </c>
      <c r="AF163" s="1">
        <v>163289.69</v>
      </c>
      <c r="AG163" t="s">
        <v>4</v>
      </c>
      <c r="AH163" s="1">
        <v>35082</v>
      </c>
      <c r="AI163" s="1">
        <v>53248.01</v>
      </c>
      <c r="AJ163">
        <v>35.85</v>
      </c>
      <c r="AK163">
        <v>23.63</v>
      </c>
      <c r="AL163">
        <v>28.24</v>
      </c>
      <c r="AM163">
        <v>4.42</v>
      </c>
      <c r="AN163" s="1">
        <v>1304.6199999999999</v>
      </c>
      <c r="AO163">
        <v>1.3673999999999999</v>
      </c>
      <c r="AP163" s="1">
        <v>1540.49</v>
      </c>
      <c r="AQ163" s="1">
        <v>2338.39</v>
      </c>
      <c r="AR163" s="1">
        <v>6702.59</v>
      </c>
      <c r="AS163">
        <v>507.62</v>
      </c>
      <c r="AT163">
        <v>375.83</v>
      </c>
      <c r="AU163" s="1">
        <v>11464.93</v>
      </c>
      <c r="AV163" s="1">
        <v>6523.24</v>
      </c>
      <c r="AW163">
        <v>0.48070000000000002</v>
      </c>
      <c r="AX163" s="1">
        <v>4679.3500000000004</v>
      </c>
      <c r="AY163">
        <v>0.3448</v>
      </c>
      <c r="AZ163" s="1">
        <v>1603.14</v>
      </c>
      <c r="BA163">
        <v>0.1181</v>
      </c>
      <c r="BB163">
        <v>763.65</v>
      </c>
      <c r="BC163">
        <v>5.6300000000000003E-2</v>
      </c>
      <c r="BD163" s="1">
        <v>13569.38</v>
      </c>
      <c r="BE163" s="1">
        <v>5634.7</v>
      </c>
      <c r="BF163">
        <v>1.8156000000000001</v>
      </c>
      <c r="BG163">
        <v>0.53110000000000002</v>
      </c>
      <c r="BH163">
        <v>0.2263</v>
      </c>
      <c r="BI163">
        <v>0.18920000000000001</v>
      </c>
      <c r="BJ163">
        <v>3.3799999999999997E-2</v>
      </c>
      <c r="BK163">
        <v>1.9599999999999999E-2</v>
      </c>
    </row>
    <row r="164" spans="1:63" x14ac:dyDescent="0.25">
      <c r="A164" t="s">
        <v>166</v>
      </c>
      <c r="B164">
        <v>43943</v>
      </c>
      <c r="C164">
        <v>16.52</v>
      </c>
      <c r="D164">
        <v>329.85</v>
      </c>
      <c r="E164" s="1">
        <v>5450.44</v>
      </c>
      <c r="F164" s="1">
        <v>4750.49</v>
      </c>
      <c r="G164">
        <v>6.1000000000000004E-3</v>
      </c>
      <c r="H164">
        <v>1.4E-3</v>
      </c>
      <c r="I164">
        <v>0.3049</v>
      </c>
      <c r="J164">
        <v>1.8E-3</v>
      </c>
      <c r="K164">
        <v>8.2600000000000007E-2</v>
      </c>
      <c r="L164">
        <v>0.50570000000000004</v>
      </c>
      <c r="M164">
        <v>9.7500000000000003E-2</v>
      </c>
      <c r="N164">
        <v>0.77559999999999996</v>
      </c>
      <c r="O164">
        <v>3.0300000000000001E-2</v>
      </c>
      <c r="P164">
        <v>0.18579999999999999</v>
      </c>
      <c r="Q164" s="1">
        <v>61602.98</v>
      </c>
      <c r="R164">
        <v>0.29470000000000002</v>
      </c>
      <c r="S164">
        <v>0.1739</v>
      </c>
      <c r="T164">
        <v>0.53139999999999998</v>
      </c>
      <c r="U164">
        <v>36.68</v>
      </c>
      <c r="V164" s="1">
        <v>86667.56</v>
      </c>
      <c r="W164">
        <v>146.56</v>
      </c>
      <c r="X164" s="1">
        <v>99420.54</v>
      </c>
      <c r="Y164">
        <v>0.65259999999999996</v>
      </c>
      <c r="Z164">
        <v>0.29239999999999999</v>
      </c>
      <c r="AA164">
        <v>5.5E-2</v>
      </c>
      <c r="AB164">
        <v>0.34739999999999999</v>
      </c>
      <c r="AC164">
        <v>99.42</v>
      </c>
      <c r="AD164" s="1">
        <v>4319.58</v>
      </c>
      <c r="AE164">
        <v>510.66</v>
      </c>
      <c r="AF164" s="1">
        <v>90228.14</v>
      </c>
      <c r="AG164" t="s">
        <v>4</v>
      </c>
      <c r="AH164" s="1">
        <v>28574</v>
      </c>
      <c r="AI164" s="1">
        <v>41437.410000000003</v>
      </c>
      <c r="AJ164">
        <v>63.73</v>
      </c>
      <c r="AK164">
        <v>41.99</v>
      </c>
      <c r="AL164">
        <v>47.83</v>
      </c>
      <c r="AM164">
        <v>4.78</v>
      </c>
      <c r="AN164">
        <v>872.45</v>
      </c>
      <c r="AO164">
        <v>1.1705000000000001</v>
      </c>
      <c r="AP164" s="1">
        <v>1598.35</v>
      </c>
      <c r="AQ164" s="1">
        <v>2370.87</v>
      </c>
      <c r="AR164" s="1">
        <v>7150.5</v>
      </c>
      <c r="AS164">
        <v>881.29</v>
      </c>
      <c r="AT164">
        <v>426.21</v>
      </c>
      <c r="AU164" s="1">
        <v>12427.22</v>
      </c>
      <c r="AV164" s="1">
        <v>8039.25</v>
      </c>
      <c r="AW164">
        <v>0.54120000000000001</v>
      </c>
      <c r="AX164" s="1">
        <v>4494.41</v>
      </c>
      <c r="AY164">
        <v>0.30259999999999998</v>
      </c>
      <c r="AZ164">
        <v>894.07</v>
      </c>
      <c r="BA164">
        <v>6.0199999999999997E-2</v>
      </c>
      <c r="BB164" s="1">
        <v>1426.55</v>
      </c>
      <c r="BC164">
        <v>9.6000000000000002E-2</v>
      </c>
      <c r="BD164" s="1">
        <v>14854.28</v>
      </c>
      <c r="BE164" s="1">
        <v>5260.21</v>
      </c>
      <c r="BF164">
        <v>2.3692000000000002</v>
      </c>
      <c r="BG164">
        <v>0.51180000000000003</v>
      </c>
      <c r="BH164">
        <v>0.2016</v>
      </c>
      <c r="BI164">
        <v>0.2487</v>
      </c>
      <c r="BJ164">
        <v>2.6499999999999999E-2</v>
      </c>
      <c r="BK164">
        <v>1.15E-2</v>
      </c>
    </row>
    <row r="165" spans="1:63" x14ac:dyDescent="0.25">
      <c r="A165" t="s">
        <v>167</v>
      </c>
      <c r="B165">
        <v>43950</v>
      </c>
      <c r="C165">
        <v>13.48</v>
      </c>
      <c r="D165">
        <v>420.05</v>
      </c>
      <c r="E165" s="1">
        <v>5660.67</v>
      </c>
      <c r="F165" s="1">
        <v>4352.03</v>
      </c>
      <c r="G165">
        <v>5.8999999999999999E-3</v>
      </c>
      <c r="H165">
        <v>6.9999999999999999E-4</v>
      </c>
      <c r="I165">
        <v>0.44130000000000003</v>
      </c>
      <c r="J165">
        <v>1.5E-3</v>
      </c>
      <c r="K165">
        <v>0.1118</v>
      </c>
      <c r="L165">
        <v>0.3347</v>
      </c>
      <c r="M165">
        <v>0.1041</v>
      </c>
      <c r="N165">
        <v>0.93330000000000002</v>
      </c>
      <c r="O165">
        <v>5.1400000000000001E-2</v>
      </c>
      <c r="P165">
        <v>0.19</v>
      </c>
      <c r="Q165" s="1">
        <v>60237.13</v>
      </c>
      <c r="R165">
        <v>0.28189999999999998</v>
      </c>
      <c r="S165">
        <v>0.18190000000000001</v>
      </c>
      <c r="T165">
        <v>0.53620000000000001</v>
      </c>
      <c r="U165">
        <v>40.22</v>
      </c>
      <c r="V165" s="1">
        <v>83262.710000000006</v>
      </c>
      <c r="W165">
        <v>139.09</v>
      </c>
      <c r="X165" s="1">
        <v>79550.03</v>
      </c>
      <c r="Y165">
        <v>0.64670000000000005</v>
      </c>
      <c r="Z165">
        <v>0.28799999999999998</v>
      </c>
      <c r="AA165">
        <v>6.5299999999999997E-2</v>
      </c>
      <c r="AB165">
        <v>0.3533</v>
      </c>
      <c r="AC165">
        <v>79.55</v>
      </c>
      <c r="AD165" s="1">
        <v>3734.41</v>
      </c>
      <c r="AE165">
        <v>467.12</v>
      </c>
      <c r="AF165" s="1">
        <v>74682.2</v>
      </c>
      <c r="AG165" t="s">
        <v>4</v>
      </c>
      <c r="AH165" s="1">
        <v>26239</v>
      </c>
      <c r="AI165" s="1">
        <v>38718.71</v>
      </c>
      <c r="AJ165">
        <v>64.84</v>
      </c>
      <c r="AK165">
        <v>42.79</v>
      </c>
      <c r="AL165">
        <v>49.25</v>
      </c>
      <c r="AM165">
        <v>4.6500000000000004</v>
      </c>
      <c r="AN165">
        <v>2.13</v>
      </c>
      <c r="AO165">
        <v>1.1427</v>
      </c>
      <c r="AP165" s="1">
        <v>1988.6</v>
      </c>
      <c r="AQ165" s="1">
        <v>2652.52</v>
      </c>
      <c r="AR165" s="1">
        <v>7329.23</v>
      </c>
      <c r="AS165">
        <v>915.03</v>
      </c>
      <c r="AT165">
        <v>568.45000000000005</v>
      </c>
      <c r="AU165" s="1">
        <v>13453.83</v>
      </c>
      <c r="AV165" s="1">
        <v>10529.77</v>
      </c>
      <c r="AW165">
        <v>0.60070000000000001</v>
      </c>
      <c r="AX165" s="1">
        <v>4330.8</v>
      </c>
      <c r="AY165">
        <v>0.247</v>
      </c>
      <c r="AZ165">
        <v>842.05</v>
      </c>
      <c r="BA165">
        <v>4.8000000000000001E-2</v>
      </c>
      <c r="BB165" s="1">
        <v>1827.79</v>
      </c>
      <c r="BC165">
        <v>0.1043</v>
      </c>
      <c r="BD165" s="1">
        <v>17530.41</v>
      </c>
      <c r="BE165" s="1">
        <v>5699.93</v>
      </c>
      <c r="BF165">
        <v>3.1676000000000002</v>
      </c>
      <c r="BG165">
        <v>0.46039999999999998</v>
      </c>
      <c r="BH165">
        <v>0.1782</v>
      </c>
      <c r="BI165">
        <v>0.32440000000000002</v>
      </c>
      <c r="BJ165">
        <v>2.52E-2</v>
      </c>
      <c r="BK165">
        <v>1.18E-2</v>
      </c>
    </row>
    <row r="166" spans="1:63" x14ac:dyDescent="0.25">
      <c r="A166" t="s">
        <v>168</v>
      </c>
      <c r="B166">
        <v>47050</v>
      </c>
      <c r="C166">
        <v>109.43</v>
      </c>
      <c r="D166">
        <v>10.01</v>
      </c>
      <c r="E166" s="1">
        <v>1095.1199999999999</v>
      </c>
      <c r="F166" s="1">
        <v>1096.51</v>
      </c>
      <c r="G166">
        <v>3.8999999999999998E-3</v>
      </c>
      <c r="H166">
        <v>5.0000000000000001E-4</v>
      </c>
      <c r="I166">
        <v>6.3E-3</v>
      </c>
      <c r="J166">
        <v>1E-3</v>
      </c>
      <c r="K166">
        <v>3.9800000000000002E-2</v>
      </c>
      <c r="L166">
        <v>0.92420000000000002</v>
      </c>
      <c r="M166">
        <v>2.4400000000000002E-2</v>
      </c>
      <c r="N166">
        <v>0.28160000000000002</v>
      </c>
      <c r="O166">
        <v>1.6999999999999999E-3</v>
      </c>
      <c r="P166">
        <v>0.13969999999999999</v>
      </c>
      <c r="Q166" s="1">
        <v>57411.59</v>
      </c>
      <c r="R166">
        <v>0.23069999999999999</v>
      </c>
      <c r="S166">
        <v>0.18429999999999999</v>
      </c>
      <c r="T166">
        <v>0.58499999999999996</v>
      </c>
      <c r="U166">
        <v>10.56</v>
      </c>
      <c r="V166" s="1">
        <v>71668.759999999995</v>
      </c>
      <c r="W166">
        <v>99.73</v>
      </c>
      <c r="X166" s="1">
        <v>177954.53</v>
      </c>
      <c r="Y166">
        <v>0.82530000000000003</v>
      </c>
      <c r="Z166">
        <v>6.4699999999999994E-2</v>
      </c>
      <c r="AA166">
        <v>0.1101</v>
      </c>
      <c r="AB166">
        <v>0.17469999999999999</v>
      </c>
      <c r="AC166">
        <v>177.95</v>
      </c>
      <c r="AD166" s="1">
        <v>4583.8</v>
      </c>
      <c r="AE166">
        <v>488.92</v>
      </c>
      <c r="AF166" s="1">
        <v>168834.57</v>
      </c>
      <c r="AG166" t="s">
        <v>4</v>
      </c>
      <c r="AH166" s="1">
        <v>37300</v>
      </c>
      <c r="AI166" s="1">
        <v>56306.879999999997</v>
      </c>
      <c r="AJ166">
        <v>35.54</v>
      </c>
      <c r="AK166">
        <v>23.76</v>
      </c>
      <c r="AL166">
        <v>26.99</v>
      </c>
      <c r="AM166">
        <v>4.45</v>
      </c>
      <c r="AN166" s="1">
        <v>1849.43</v>
      </c>
      <c r="AO166">
        <v>1.4410000000000001</v>
      </c>
      <c r="AP166" s="1">
        <v>1532.83</v>
      </c>
      <c r="AQ166" s="1">
        <v>2353.64</v>
      </c>
      <c r="AR166" s="1">
        <v>6804.78</v>
      </c>
      <c r="AS166">
        <v>572.36</v>
      </c>
      <c r="AT166">
        <v>378.38</v>
      </c>
      <c r="AU166" s="1">
        <v>11641.99</v>
      </c>
      <c r="AV166" s="1">
        <v>5948.95</v>
      </c>
      <c r="AW166">
        <v>0.44019999999999998</v>
      </c>
      <c r="AX166" s="1">
        <v>5217.67</v>
      </c>
      <c r="AY166">
        <v>0.3861</v>
      </c>
      <c r="AZ166" s="1">
        <v>1681.96</v>
      </c>
      <c r="BA166">
        <v>0.1245</v>
      </c>
      <c r="BB166">
        <v>666.25</v>
      </c>
      <c r="BC166">
        <v>4.9299999999999997E-2</v>
      </c>
      <c r="BD166" s="1">
        <v>13514.83</v>
      </c>
      <c r="BE166" s="1">
        <v>5152.8599999999997</v>
      </c>
      <c r="BF166">
        <v>1.5417000000000001</v>
      </c>
      <c r="BG166">
        <v>0.53959999999999997</v>
      </c>
      <c r="BH166">
        <v>0.2205</v>
      </c>
      <c r="BI166">
        <v>0.18149999999999999</v>
      </c>
      <c r="BJ166">
        <v>3.5200000000000002E-2</v>
      </c>
      <c r="BK166">
        <v>2.3199999999999998E-2</v>
      </c>
    </row>
    <row r="167" spans="1:63" x14ac:dyDescent="0.25">
      <c r="A167" t="s">
        <v>169</v>
      </c>
      <c r="B167">
        <v>50328</v>
      </c>
      <c r="C167">
        <v>88.67</v>
      </c>
      <c r="D167">
        <v>15.26</v>
      </c>
      <c r="E167" s="1">
        <v>1352.74</v>
      </c>
      <c r="F167" s="1">
        <v>1353.96</v>
      </c>
      <c r="G167">
        <v>5.4999999999999997E-3</v>
      </c>
      <c r="H167">
        <v>8.0000000000000004E-4</v>
      </c>
      <c r="I167">
        <v>6.8999999999999999E-3</v>
      </c>
      <c r="J167">
        <v>5.9999999999999995E-4</v>
      </c>
      <c r="K167">
        <v>2.63E-2</v>
      </c>
      <c r="L167">
        <v>0.93620000000000003</v>
      </c>
      <c r="M167">
        <v>2.3699999999999999E-2</v>
      </c>
      <c r="N167">
        <v>0.1996</v>
      </c>
      <c r="O167">
        <v>7.6E-3</v>
      </c>
      <c r="P167">
        <v>0.11169999999999999</v>
      </c>
      <c r="Q167" s="1">
        <v>59441.19</v>
      </c>
      <c r="R167">
        <v>0.20280000000000001</v>
      </c>
      <c r="S167">
        <v>0.18210000000000001</v>
      </c>
      <c r="T167">
        <v>0.61509999999999998</v>
      </c>
      <c r="U167">
        <v>10.52</v>
      </c>
      <c r="V167" s="1">
        <v>75953.94</v>
      </c>
      <c r="W167">
        <v>124</v>
      </c>
      <c r="X167" s="1">
        <v>196392.03</v>
      </c>
      <c r="Y167">
        <v>0.85840000000000005</v>
      </c>
      <c r="Z167">
        <v>7.5999999999999998E-2</v>
      </c>
      <c r="AA167">
        <v>6.5500000000000003E-2</v>
      </c>
      <c r="AB167">
        <v>0.1416</v>
      </c>
      <c r="AC167">
        <v>196.39</v>
      </c>
      <c r="AD167" s="1">
        <v>5132.9799999999996</v>
      </c>
      <c r="AE167">
        <v>620.91</v>
      </c>
      <c r="AF167" s="1">
        <v>182835.57</v>
      </c>
      <c r="AG167" t="s">
        <v>4</v>
      </c>
      <c r="AH167" s="1">
        <v>41303</v>
      </c>
      <c r="AI167" s="1">
        <v>68333.84</v>
      </c>
      <c r="AJ167">
        <v>40.93</v>
      </c>
      <c r="AK167">
        <v>24.87</v>
      </c>
      <c r="AL167">
        <v>27.86</v>
      </c>
      <c r="AM167">
        <v>4.51</v>
      </c>
      <c r="AN167" s="1">
        <v>1882.17</v>
      </c>
      <c r="AO167">
        <v>1.0569999999999999</v>
      </c>
      <c r="AP167" s="1">
        <v>1419.3</v>
      </c>
      <c r="AQ167" s="1">
        <v>2081.79</v>
      </c>
      <c r="AR167" s="1">
        <v>6236.4</v>
      </c>
      <c r="AS167">
        <v>568.53</v>
      </c>
      <c r="AT167">
        <v>375.04</v>
      </c>
      <c r="AU167" s="1">
        <v>10681.05</v>
      </c>
      <c r="AV167" s="1">
        <v>4511.59</v>
      </c>
      <c r="AW167">
        <v>0.37</v>
      </c>
      <c r="AX167" s="1">
        <v>5578.18</v>
      </c>
      <c r="AY167">
        <v>0.45750000000000002</v>
      </c>
      <c r="AZ167" s="1">
        <v>1642.39</v>
      </c>
      <c r="BA167">
        <v>0.13469999999999999</v>
      </c>
      <c r="BB167">
        <v>461.02</v>
      </c>
      <c r="BC167">
        <v>3.78E-2</v>
      </c>
      <c r="BD167" s="1">
        <v>12193.18</v>
      </c>
      <c r="BE167" s="1">
        <v>3849.47</v>
      </c>
      <c r="BF167">
        <v>0.80779999999999996</v>
      </c>
      <c r="BG167">
        <v>0.54400000000000004</v>
      </c>
      <c r="BH167">
        <v>0.21729999999999999</v>
      </c>
      <c r="BI167">
        <v>0.17760000000000001</v>
      </c>
      <c r="BJ167">
        <v>3.7100000000000001E-2</v>
      </c>
      <c r="BK167">
        <v>2.41E-2</v>
      </c>
    </row>
    <row r="168" spans="1:63" x14ac:dyDescent="0.25">
      <c r="A168" t="s">
        <v>170</v>
      </c>
      <c r="B168">
        <v>43968</v>
      </c>
      <c r="C168">
        <v>31</v>
      </c>
      <c r="D168">
        <v>135.32</v>
      </c>
      <c r="E168" s="1">
        <v>4194.96</v>
      </c>
      <c r="F168" s="1">
        <v>3957.7</v>
      </c>
      <c r="G168">
        <v>1.44E-2</v>
      </c>
      <c r="H168">
        <v>1.1000000000000001E-3</v>
      </c>
      <c r="I168">
        <v>0.11600000000000001</v>
      </c>
      <c r="J168">
        <v>1.5E-3</v>
      </c>
      <c r="K168">
        <v>7.5800000000000006E-2</v>
      </c>
      <c r="L168">
        <v>0.70799999999999996</v>
      </c>
      <c r="M168">
        <v>8.3199999999999996E-2</v>
      </c>
      <c r="N168">
        <v>0.57799999999999996</v>
      </c>
      <c r="O168">
        <v>2.7799999999999998E-2</v>
      </c>
      <c r="P168">
        <v>0.16389999999999999</v>
      </c>
      <c r="Q168" s="1">
        <v>62811.77</v>
      </c>
      <c r="R168">
        <v>0.2248</v>
      </c>
      <c r="S168">
        <v>0.1903</v>
      </c>
      <c r="T168">
        <v>0.58489999999999998</v>
      </c>
      <c r="U168">
        <v>25.73</v>
      </c>
      <c r="V168" s="1">
        <v>87926.34</v>
      </c>
      <c r="W168">
        <v>159.88999999999999</v>
      </c>
      <c r="X168" s="1">
        <v>134212.23000000001</v>
      </c>
      <c r="Y168">
        <v>0.70979999999999999</v>
      </c>
      <c r="Z168">
        <v>0.24829999999999999</v>
      </c>
      <c r="AA168">
        <v>4.19E-2</v>
      </c>
      <c r="AB168">
        <v>0.29020000000000001</v>
      </c>
      <c r="AC168">
        <v>134.21</v>
      </c>
      <c r="AD168" s="1">
        <v>5324.99</v>
      </c>
      <c r="AE168">
        <v>616.72</v>
      </c>
      <c r="AF168" s="1">
        <v>125275.47</v>
      </c>
      <c r="AG168" t="s">
        <v>4</v>
      </c>
      <c r="AH168" s="1">
        <v>31753</v>
      </c>
      <c r="AI168" s="1">
        <v>50462.43</v>
      </c>
      <c r="AJ168">
        <v>60.47</v>
      </c>
      <c r="AK168">
        <v>37.520000000000003</v>
      </c>
      <c r="AL168">
        <v>42.79</v>
      </c>
      <c r="AM168">
        <v>5.01</v>
      </c>
      <c r="AN168" s="1">
        <v>1035.56</v>
      </c>
      <c r="AO168">
        <v>1.05</v>
      </c>
      <c r="AP168" s="1">
        <v>1383.03</v>
      </c>
      <c r="AQ168" s="1">
        <v>2070.98</v>
      </c>
      <c r="AR168" s="1">
        <v>7063.94</v>
      </c>
      <c r="AS168">
        <v>731.48</v>
      </c>
      <c r="AT168">
        <v>361.55</v>
      </c>
      <c r="AU168" s="1">
        <v>11610.98</v>
      </c>
      <c r="AV168" s="1">
        <v>6126.16</v>
      </c>
      <c r="AW168">
        <v>0.45850000000000002</v>
      </c>
      <c r="AX168" s="1">
        <v>5050.66</v>
      </c>
      <c r="AY168">
        <v>0.378</v>
      </c>
      <c r="AZ168" s="1">
        <v>1077.8900000000001</v>
      </c>
      <c r="BA168">
        <v>8.0699999999999994E-2</v>
      </c>
      <c r="BB168" s="1">
        <v>1107.17</v>
      </c>
      <c r="BC168">
        <v>8.2900000000000001E-2</v>
      </c>
      <c r="BD168" s="1">
        <v>13361.88</v>
      </c>
      <c r="BE168" s="1">
        <v>4294.7</v>
      </c>
      <c r="BF168">
        <v>1.2234</v>
      </c>
      <c r="BG168">
        <v>0.55289999999999995</v>
      </c>
      <c r="BH168">
        <v>0.21340000000000001</v>
      </c>
      <c r="BI168">
        <v>0.189</v>
      </c>
      <c r="BJ168">
        <v>0.03</v>
      </c>
      <c r="BK168">
        <v>1.4800000000000001E-2</v>
      </c>
    </row>
    <row r="169" spans="1:63" x14ac:dyDescent="0.25">
      <c r="A169" t="s">
        <v>171</v>
      </c>
      <c r="B169">
        <v>46102</v>
      </c>
      <c r="C169">
        <v>30.1</v>
      </c>
      <c r="D169">
        <v>240.5</v>
      </c>
      <c r="E169" s="1">
        <v>7238</v>
      </c>
      <c r="F169" s="1">
        <v>6871.52</v>
      </c>
      <c r="G169">
        <v>3.5299999999999998E-2</v>
      </c>
      <c r="H169">
        <v>1.1999999999999999E-3</v>
      </c>
      <c r="I169">
        <v>0.16900000000000001</v>
      </c>
      <c r="J169">
        <v>1.4E-3</v>
      </c>
      <c r="K169">
        <v>7.4200000000000002E-2</v>
      </c>
      <c r="L169">
        <v>0.64900000000000002</v>
      </c>
      <c r="M169">
        <v>7.0000000000000007E-2</v>
      </c>
      <c r="N169">
        <v>0.4244</v>
      </c>
      <c r="O169">
        <v>4.6800000000000001E-2</v>
      </c>
      <c r="P169">
        <v>0.1515</v>
      </c>
      <c r="Q169" s="1">
        <v>66449.63</v>
      </c>
      <c r="R169">
        <v>0.20449999999999999</v>
      </c>
      <c r="S169">
        <v>0.19750000000000001</v>
      </c>
      <c r="T169">
        <v>0.59799999999999998</v>
      </c>
      <c r="U169">
        <v>41.71</v>
      </c>
      <c r="V169" s="1">
        <v>91492</v>
      </c>
      <c r="W169">
        <v>170.27</v>
      </c>
      <c r="X169" s="1">
        <v>166447.62</v>
      </c>
      <c r="Y169">
        <v>0.72330000000000005</v>
      </c>
      <c r="Z169">
        <v>0.23730000000000001</v>
      </c>
      <c r="AA169">
        <v>3.95E-2</v>
      </c>
      <c r="AB169">
        <v>0.2767</v>
      </c>
      <c r="AC169">
        <v>166.45</v>
      </c>
      <c r="AD169" s="1">
        <v>7046.53</v>
      </c>
      <c r="AE169">
        <v>804.55</v>
      </c>
      <c r="AF169" s="1">
        <v>159878.71</v>
      </c>
      <c r="AG169" t="s">
        <v>4</v>
      </c>
      <c r="AH169" s="1">
        <v>36958</v>
      </c>
      <c r="AI169" s="1">
        <v>59396.45</v>
      </c>
      <c r="AJ169">
        <v>65.88</v>
      </c>
      <c r="AK169">
        <v>39.61</v>
      </c>
      <c r="AL169">
        <v>44.99</v>
      </c>
      <c r="AM169">
        <v>5.12</v>
      </c>
      <c r="AN169" s="1">
        <v>1388.33</v>
      </c>
      <c r="AO169">
        <v>0.90859999999999996</v>
      </c>
      <c r="AP169" s="1">
        <v>1407.02</v>
      </c>
      <c r="AQ169" s="1">
        <v>2027.43</v>
      </c>
      <c r="AR169" s="1">
        <v>6958.44</v>
      </c>
      <c r="AS169">
        <v>811.51</v>
      </c>
      <c r="AT169">
        <v>355.02</v>
      </c>
      <c r="AU169" s="1">
        <v>11559.43</v>
      </c>
      <c r="AV169" s="1">
        <v>4669.2299999999996</v>
      </c>
      <c r="AW169">
        <v>0.3594</v>
      </c>
      <c r="AX169" s="1">
        <v>6516.08</v>
      </c>
      <c r="AY169">
        <v>0.50160000000000005</v>
      </c>
      <c r="AZ169">
        <v>981.69</v>
      </c>
      <c r="BA169">
        <v>7.5600000000000001E-2</v>
      </c>
      <c r="BB169">
        <v>824.01</v>
      </c>
      <c r="BC169">
        <v>6.3399999999999998E-2</v>
      </c>
      <c r="BD169" s="1">
        <v>12991.01</v>
      </c>
      <c r="BE169" s="1">
        <v>2917.51</v>
      </c>
      <c r="BF169">
        <v>0.59809999999999997</v>
      </c>
      <c r="BG169">
        <v>0.56889999999999996</v>
      </c>
      <c r="BH169">
        <v>0.21329999999999999</v>
      </c>
      <c r="BI169">
        <v>0.1716</v>
      </c>
      <c r="BJ169">
        <v>2.5999999999999999E-2</v>
      </c>
      <c r="BK169">
        <v>2.0199999999999999E-2</v>
      </c>
    </row>
    <row r="170" spans="1:63" x14ac:dyDescent="0.25">
      <c r="A170" t="s">
        <v>172</v>
      </c>
      <c r="B170">
        <v>47621</v>
      </c>
      <c r="C170">
        <v>89.05</v>
      </c>
      <c r="D170">
        <v>11.08</v>
      </c>
      <c r="E170">
        <v>986.83</v>
      </c>
      <c r="F170">
        <v>973.33</v>
      </c>
      <c r="G170">
        <v>1.8E-3</v>
      </c>
      <c r="H170">
        <v>1E-4</v>
      </c>
      <c r="I170">
        <v>5.1000000000000004E-3</v>
      </c>
      <c r="J170">
        <v>8.0000000000000004E-4</v>
      </c>
      <c r="K170">
        <v>1.9800000000000002E-2</v>
      </c>
      <c r="L170">
        <v>0.9516</v>
      </c>
      <c r="M170">
        <v>2.07E-2</v>
      </c>
      <c r="N170">
        <v>0.37030000000000002</v>
      </c>
      <c r="O170">
        <v>5.1000000000000004E-3</v>
      </c>
      <c r="P170">
        <v>0.14099999999999999</v>
      </c>
      <c r="Q170" s="1">
        <v>56323.99</v>
      </c>
      <c r="R170">
        <v>0.22339999999999999</v>
      </c>
      <c r="S170">
        <v>0.1547</v>
      </c>
      <c r="T170">
        <v>0.62190000000000001</v>
      </c>
      <c r="U170">
        <v>10.37</v>
      </c>
      <c r="V170" s="1">
        <v>62632.3</v>
      </c>
      <c r="W170">
        <v>91.08</v>
      </c>
      <c r="X170" s="1">
        <v>161723.45000000001</v>
      </c>
      <c r="Y170">
        <v>0.84440000000000004</v>
      </c>
      <c r="Z170">
        <v>7.4300000000000005E-2</v>
      </c>
      <c r="AA170">
        <v>8.1199999999999994E-2</v>
      </c>
      <c r="AB170">
        <v>0.15559999999999999</v>
      </c>
      <c r="AC170">
        <v>161.72</v>
      </c>
      <c r="AD170" s="1">
        <v>4282.0200000000004</v>
      </c>
      <c r="AE170">
        <v>494.2</v>
      </c>
      <c r="AF170" s="1">
        <v>147018.65</v>
      </c>
      <c r="AG170" t="s">
        <v>4</v>
      </c>
      <c r="AH170" s="1">
        <v>33599</v>
      </c>
      <c r="AI170" s="1">
        <v>49641.08</v>
      </c>
      <c r="AJ170">
        <v>38.159999999999997</v>
      </c>
      <c r="AK170">
        <v>24.38</v>
      </c>
      <c r="AL170">
        <v>26.57</v>
      </c>
      <c r="AM170">
        <v>4.45</v>
      </c>
      <c r="AN170" s="1">
        <v>1667.86</v>
      </c>
      <c r="AO170">
        <v>1.4291</v>
      </c>
      <c r="AP170" s="1">
        <v>1601.2</v>
      </c>
      <c r="AQ170" s="1">
        <v>2264.2600000000002</v>
      </c>
      <c r="AR170" s="1">
        <v>6646.98</v>
      </c>
      <c r="AS170">
        <v>654.67999999999995</v>
      </c>
      <c r="AT170">
        <v>294.61</v>
      </c>
      <c r="AU170" s="1">
        <v>11461.73</v>
      </c>
      <c r="AV170" s="1">
        <v>6863.69</v>
      </c>
      <c r="AW170">
        <v>0.497</v>
      </c>
      <c r="AX170" s="1">
        <v>4525.83</v>
      </c>
      <c r="AY170">
        <v>0.32769999999999999</v>
      </c>
      <c r="AZ170" s="1">
        <v>1603.96</v>
      </c>
      <c r="BA170">
        <v>0.11609999999999999</v>
      </c>
      <c r="BB170">
        <v>817.21</v>
      </c>
      <c r="BC170">
        <v>5.9200000000000003E-2</v>
      </c>
      <c r="BD170" s="1">
        <v>13810.7</v>
      </c>
      <c r="BE170" s="1">
        <v>6199.77</v>
      </c>
      <c r="BF170">
        <v>2.1189</v>
      </c>
      <c r="BG170">
        <v>0.51929999999999998</v>
      </c>
      <c r="BH170">
        <v>0.21859999999999999</v>
      </c>
      <c r="BI170">
        <v>0.20430000000000001</v>
      </c>
      <c r="BJ170">
        <v>3.9600000000000003E-2</v>
      </c>
      <c r="BK170">
        <v>1.8200000000000001E-2</v>
      </c>
    </row>
    <row r="171" spans="1:63" x14ac:dyDescent="0.25">
      <c r="A171" t="s">
        <v>173</v>
      </c>
      <c r="B171">
        <v>46870</v>
      </c>
      <c r="C171">
        <v>121.62</v>
      </c>
      <c r="D171">
        <v>13.71</v>
      </c>
      <c r="E171" s="1">
        <v>1667.62</v>
      </c>
      <c r="F171" s="1">
        <v>1636.39</v>
      </c>
      <c r="G171">
        <v>3.0999999999999999E-3</v>
      </c>
      <c r="H171">
        <v>2.9999999999999997E-4</v>
      </c>
      <c r="I171">
        <v>5.4000000000000003E-3</v>
      </c>
      <c r="J171">
        <v>1E-3</v>
      </c>
      <c r="K171">
        <v>1.5599999999999999E-2</v>
      </c>
      <c r="L171">
        <v>0.95379999999999998</v>
      </c>
      <c r="M171">
        <v>2.0799999999999999E-2</v>
      </c>
      <c r="N171">
        <v>0.34360000000000002</v>
      </c>
      <c r="O171">
        <v>1.5E-3</v>
      </c>
      <c r="P171">
        <v>0.13919999999999999</v>
      </c>
      <c r="Q171" s="1">
        <v>56954.52</v>
      </c>
      <c r="R171">
        <v>0.20710000000000001</v>
      </c>
      <c r="S171">
        <v>0.1845</v>
      </c>
      <c r="T171">
        <v>0.60840000000000005</v>
      </c>
      <c r="U171">
        <v>13.54</v>
      </c>
      <c r="V171" s="1">
        <v>73321.09</v>
      </c>
      <c r="W171">
        <v>118.61</v>
      </c>
      <c r="X171" s="1">
        <v>166932.53</v>
      </c>
      <c r="Y171">
        <v>0.81310000000000004</v>
      </c>
      <c r="Z171">
        <v>8.2500000000000004E-2</v>
      </c>
      <c r="AA171">
        <v>0.10440000000000001</v>
      </c>
      <c r="AB171">
        <v>0.18690000000000001</v>
      </c>
      <c r="AC171">
        <v>166.93</v>
      </c>
      <c r="AD171" s="1">
        <v>4306.05</v>
      </c>
      <c r="AE171">
        <v>479.53</v>
      </c>
      <c r="AF171" s="1">
        <v>159020.07999999999</v>
      </c>
      <c r="AG171" t="s">
        <v>4</v>
      </c>
      <c r="AH171" s="1">
        <v>35953</v>
      </c>
      <c r="AI171" s="1">
        <v>56111.98</v>
      </c>
      <c r="AJ171">
        <v>38.81</v>
      </c>
      <c r="AK171">
        <v>24.14</v>
      </c>
      <c r="AL171">
        <v>27.02</v>
      </c>
      <c r="AM171">
        <v>4.3099999999999996</v>
      </c>
      <c r="AN171" s="1">
        <v>1304.25</v>
      </c>
      <c r="AO171">
        <v>0.99319999999999997</v>
      </c>
      <c r="AP171" s="1">
        <v>1404.54</v>
      </c>
      <c r="AQ171" s="1">
        <v>2284.2800000000002</v>
      </c>
      <c r="AR171" s="1">
        <v>6453.29</v>
      </c>
      <c r="AS171">
        <v>604.66</v>
      </c>
      <c r="AT171">
        <v>310.11</v>
      </c>
      <c r="AU171" s="1">
        <v>11056.88</v>
      </c>
      <c r="AV171" s="1">
        <v>6045.24</v>
      </c>
      <c r="AW171">
        <v>0.48499999999999999</v>
      </c>
      <c r="AX171" s="1">
        <v>4205.1099999999997</v>
      </c>
      <c r="AY171">
        <v>0.33739999999999998</v>
      </c>
      <c r="AZ171" s="1">
        <v>1496.82</v>
      </c>
      <c r="BA171">
        <v>0.1201</v>
      </c>
      <c r="BB171">
        <v>717.49</v>
      </c>
      <c r="BC171">
        <v>5.7599999999999998E-2</v>
      </c>
      <c r="BD171" s="1">
        <v>12464.66</v>
      </c>
      <c r="BE171" s="1">
        <v>5183.71</v>
      </c>
      <c r="BF171">
        <v>1.4174</v>
      </c>
      <c r="BG171">
        <v>0.53049999999999997</v>
      </c>
      <c r="BH171">
        <v>0.23480000000000001</v>
      </c>
      <c r="BI171">
        <v>0.18690000000000001</v>
      </c>
      <c r="BJ171">
        <v>3.3000000000000002E-2</v>
      </c>
      <c r="BK171">
        <v>1.49E-2</v>
      </c>
    </row>
    <row r="172" spans="1:63" x14ac:dyDescent="0.25">
      <c r="A172" t="s">
        <v>174</v>
      </c>
      <c r="B172">
        <v>47936</v>
      </c>
      <c r="C172">
        <v>47.81</v>
      </c>
      <c r="D172">
        <v>34.53</v>
      </c>
      <c r="E172" s="1">
        <v>1650.96</v>
      </c>
      <c r="F172" s="1">
        <v>1595.44</v>
      </c>
      <c r="G172">
        <v>6.0000000000000001E-3</v>
      </c>
      <c r="H172">
        <v>4.0000000000000002E-4</v>
      </c>
      <c r="I172">
        <v>9.7999999999999997E-3</v>
      </c>
      <c r="J172">
        <v>1E-3</v>
      </c>
      <c r="K172">
        <v>1.8599999999999998E-2</v>
      </c>
      <c r="L172">
        <v>0.93610000000000004</v>
      </c>
      <c r="M172">
        <v>2.81E-2</v>
      </c>
      <c r="N172">
        <v>0.40870000000000001</v>
      </c>
      <c r="O172">
        <v>2.5999999999999999E-3</v>
      </c>
      <c r="P172">
        <v>0.14299999999999999</v>
      </c>
      <c r="Q172" s="1">
        <v>56235.81</v>
      </c>
      <c r="R172">
        <v>0.18609999999999999</v>
      </c>
      <c r="S172">
        <v>0.19309999999999999</v>
      </c>
      <c r="T172">
        <v>0.62080000000000002</v>
      </c>
      <c r="U172">
        <v>11.83</v>
      </c>
      <c r="V172" s="1">
        <v>76527.490000000005</v>
      </c>
      <c r="W172">
        <v>134.52000000000001</v>
      </c>
      <c r="X172" s="1">
        <v>162549.87</v>
      </c>
      <c r="Y172">
        <v>0.75719999999999998</v>
      </c>
      <c r="Z172">
        <v>0.16139999999999999</v>
      </c>
      <c r="AA172">
        <v>8.14E-2</v>
      </c>
      <c r="AB172">
        <v>0.24279999999999999</v>
      </c>
      <c r="AC172">
        <v>162.55000000000001</v>
      </c>
      <c r="AD172" s="1">
        <v>4879.5200000000004</v>
      </c>
      <c r="AE172">
        <v>558.36</v>
      </c>
      <c r="AF172" s="1">
        <v>146030.94</v>
      </c>
      <c r="AG172" t="s">
        <v>4</v>
      </c>
      <c r="AH172" s="1">
        <v>34172</v>
      </c>
      <c r="AI172" s="1">
        <v>54953.23</v>
      </c>
      <c r="AJ172">
        <v>43.23</v>
      </c>
      <c r="AK172">
        <v>27.17</v>
      </c>
      <c r="AL172">
        <v>31.17</v>
      </c>
      <c r="AM172">
        <v>4.67</v>
      </c>
      <c r="AN172" s="1">
        <v>1467.63</v>
      </c>
      <c r="AO172">
        <v>0.92569999999999997</v>
      </c>
      <c r="AP172" s="1">
        <v>1428.82</v>
      </c>
      <c r="AQ172" s="1">
        <v>2072.9</v>
      </c>
      <c r="AR172" s="1">
        <v>5901.96</v>
      </c>
      <c r="AS172">
        <v>559.59</v>
      </c>
      <c r="AT172">
        <v>350.61</v>
      </c>
      <c r="AU172" s="1">
        <v>10313.870000000001</v>
      </c>
      <c r="AV172" s="1">
        <v>5572.88</v>
      </c>
      <c r="AW172">
        <v>0.45629999999999998</v>
      </c>
      <c r="AX172" s="1">
        <v>4486.1400000000003</v>
      </c>
      <c r="AY172">
        <v>0.36730000000000002</v>
      </c>
      <c r="AZ172" s="1">
        <v>1371.2</v>
      </c>
      <c r="BA172">
        <v>0.1123</v>
      </c>
      <c r="BB172">
        <v>782.49</v>
      </c>
      <c r="BC172">
        <v>6.4100000000000004E-2</v>
      </c>
      <c r="BD172" s="1">
        <v>12212.71</v>
      </c>
      <c r="BE172" s="1">
        <v>4392.1099999999997</v>
      </c>
      <c r="BF172">
        <v>1.1546000000000001</v>
      </c>
      <c r="BG172">
        <v>0.52200000000000002</v>
      </c>
      <c r="BH172">
        <v>0.21970000000000001</v>
      </c>
      <c r="BI172">
        <v>0.20569999999999999</v>
      </c>
      <c r="BJ172">
        <v>3.1600000000000003E-2</v>
      </c>
      <c r="BK172">
        <v>2.1100000000000001E-2</v>
      </c>
    </row>
    <row r="173" spans="1:63" x14ac:dyDescent="0.25">
      <c r="A173" t="s">
        <v>175</v>
      </c>
      <c r="B173">
        <v>49775</v>
      </c>
      <c r="C173">
        <v>101.95</v>
      </c>
      <c r="D173">
        <v>6.88</v>
      </c>
      <c r="E173">
        <v>701.01</v>
      </c>
      <c r="F173">
        <v>709.1</v>
      </c>
      <c r="G173">
        <v>1.8E-3</v>
      </c>
      <c r="H173">
        <v>4.0000000000000002E-4</v>
      </c>
      <c r="I173">
        <v>2.3E-3</v>
      </c>
      <c r="J173">
        <v>8.0000000000000004E-4</v>
      </c>
      <c r="K173">
        <v>1.29E-2</v>
      </c>
      <c r="L173">
        <v>0.96930000000000005</v>
      </c>
      <c r="M173">
        <v>1.2500000000000001E-2</v>
      </c>
      <c r="N173">
        <v>0.35899999999999999</v>
      </c>
      <c r="O173">
        <v>2.3E-3</v>
      </c>
      <c r="P173">
        <v>0.1401</v>
      </c>
      <c r="Q173" s="1">
        <v>54309.38</v>
      </c>
      <c r="R173">
        <v>0.21199999999999999</v>
      </c>
      <c r="S173">
        <v>0.18740000000000001</v>
      </c>
      <c r="T173">
        <v>0.60050000000000003</v>
      </c>
      <c r="U173">
        <v>6.9</v>
      </c>
      <c r="V173" s="1">
        <v>67038.59</v>
      </c>
      <c r="W173">
        <v>97.24</v>
      </c>
      <c r="X173" s="1">
        <v>192247.34</v>
      </c>
      <c r="Y173">
        <v>0.70889999999999997</v>
      </c>
      <c r="Z173">
        <v>6.88E-2</v>
      </c>
      <c r="AA173">
        <v>0.22239999999999999</v>
      </c>
      <c r="AB173">
        <v>0.29110000000000003</v>
      </c>
      <c r="AC173">
        <v>192.25</v>
      </c>
      <c r="AD173" s="1">
        <v>5239.05</v>
      </c>
      <c r="AE173">
        <v>489.65</v>
      </c>
      <c r="AF173" s="1">
        <v>166451.51999999999</v>
      </c>
      <c r="AG173" t="s">
        <v>4</v>
      </c>
      <c r="AH173" s="1">
        <v>33147</v>
      </c>
      <c r="AI173" s="1">
        <v>50469.79</v>
      </c>
      <c r="AJ173">
        <v>36.799999999999997</v>
      </c>
      <c r="AK173">
        <v>24.33</v>
      </c>
      <c r="AL173">
        <v>27.56</v>
      </c>
      <c r="AM173">
        <v>4.66</v>
      </c>
      <c r="AN173" s="1">
        <v>1599.64</v>
      </c>
      <c r="AO173">
        <v>1.3889</v>
      </c>
      <c r="AP173" s="1">
        <v>1770.17</v>
      </c>
      <c r="AQ173" s="1">
        <v>2601.73</v>
      </c>
      <c r="AR173" s="1">
        <v>6917.93</v>
      </c>
      <c r="AS173">
        <v>528.47</v>
      </c>
      <c r="AT173">
        <v>339.43</v>
      </c>
      <c r="AU173" s="1">
        <v>12157.73</v>
      </c>
      <c r="AV173" s="1">
        <v>7060.09</v>
      </c>
      <c r="AW173">
        <v>0.4733</v>
      </c>
      <c r="AX173" s="1">
        <v>5191.3100000000004</v>
      </c>
      <c r="AY173">
        <v>0.34799999999999998</v>
      </c>
      <c r="AZ173" s="1">
        <v>1906.48</v>
      </c>
      <c r="BA173">
        <v>0.1278</v>
      </c>
      <c r="BB173">
        <v>759.46</v>
      </c>
      <c r="BC173">
        <v>5.0900000000000001E-2</v>
      </c>
      <c r="BD173" s="1">
        <v>14917.34</v>
      </c>
      <c r="BE173" s="1">
        <v>6445.91</v>
      </c>
      <c r="BF173">
        <v>2.2136</v>
      </c>
      <c r="BG173">
        <v>0.50629999999999997</v>
      </c>
      <c r="BH173">
        <v>0.2258</v>
      </c>
      <c r="BI173">
        <v>0.2006</v>
      </c>
      <c r="BJ173">
        <v>3.56E-2</v>
      </c>
      <c r="BK173">
        <v>3.1699999999999999E-2</v>
      </c>
    </row>
    <row r="174" spans="1:63" x14ac:dyDescent="0.25">
      <c r="A174" t="s">
        <v>176</v>
      </c>
      <c r="B174">
        <v>49841</v>
      </c>
      <c r="C174">
        <v>70.81</v>
      </c>
      <c r="D174">
        <v>19.649999999999999</v>
      </c>
      <c r="E174" s="1">
        <v>1391.45</v>
      </c>
      <c r="F174" s="1">
        <v>1346.24</v>
      </c>
      <c r="G174">
        <v>2.5000000000000001E-3</v>
      </c>
      <c r="H174">
        <v>4.0000000000000002E-4</v>
      </c>
      <c r="I174">
        <v>6.4000000000000003E-3</v>
      </c>
      <c r="J174">
        <v>8.9999999999999998E-4</v>
      </c>
      <c r="K174">
        <v>1.89E-2</v>
      </c>
      <c r="L174">
        <v>0.94420000000000004</v>
      </c>
      <c r="M174">
        <v>2.6700000000000002E-2</v>
      </c>
      <c r="N174">
        <v>0.44340000000000002</v>
      </c>
      <c r="O174">
        <v>2.5000000000000001E-3</v>
      </c>
      <c r="P174">
        <v>0.1578</v>
      </c>
      <c r="Q174" s="1">
        <v>55944.83</v>
      </c>
      <c r="R174">
        <v>0.20130000000000001</v>
      </c>
      <c r="S174">
        <v>0.20030000000000001</v>
      </c>
      <c r="T174">
        <v>0.59840000000000004</v>
      </c>
      <c r="U174">
        <v>11.36</v>
      </c>
      <c r="V174" s="1">
        <v>74126.98</v>
      </c>
      <c r="W174">
        <v>117.37</v>
      </c>
      <c r="X174" s="1">
        <v>157345.4</v>
      </c>
      <c r="Y174">
        <v>0.78600000000000003</v>
      </c>
      <c r="Z174">
        <v>0.13009999999999999</v>
      </c>
      <c r="AA174">
        <v>8.3900000000000002E-2</v>
      </c>
      <c r="AB174">
        <v>0.214</v>
      </c>
      <c r="AC174">
        <v>157.35</v>
      </c>
      <c r="AD174" s="1">
        <v>4555.7</v>
      </c>
      <c r="AE174">
        <v>527.99</v>
      </c>
      <c r="AF174" s="1">
        <v>143073.04999999999</v>
      </c>
      <c r="AG174" t="s">
        <v>4</v>
      </c>
      <c r="AH174" s="1">
        <v>32891</v>
      </c>
      <c r="AI174" s="1">
        <v>50719.02</v>
      </c>
      <c r="AJ174">
        <v>41.72</v>
      </c>
      <c r="AK174">
        <v>26.31</v>
      </c>
      <c r="AL174">
        <v>29.79</v>
      </c>
      <c r="AM174">
        <v>4.18</v>
      </c>
      <c r="AN174" s="1">
        <v>1007.07</v>
      </c>
      <c r="AO174">
        <v>1.0342</v>
      </c>
      <c r="AP174" s="1">
        <v>1463.44</v>
      </c>
      <c r="AQ174" s="1">
        <v>2162.65</v>
      </c>
      <c r="AR174" s="1">
        <v>6274.3</v>
      </c>
      <c r="AS174">
        <v>652.32000000000005</v>
      </c>
      <c r="AT174">
        <v>344.3</v>
      </c>
      <c r="AU174" s="1">
        <v>10897</v>
      </c>
      <c r="AV174" s="1">
        <v>6503.34</v>
      </c>
      <c r="AW174">
        <v>0.50370000000000004</v>
      </c>
      <c r="AX174" s="1">
        <v>4092.27</v>
      </c>
      <c r="AY174">
        <v>0.31690000000000002</v>
      </c>
      <c r="AZ174" s="1">
        <v>1457.15</v>
      </c>
      <c r="BA174">
        <v>0.1129</v>
      </c>
      <c r="BB174">
        <v>858.9</v>
      </c>
      <c r="BC174">
        <v>6.6500000000000004E-2</v>
      </c>
      <c r="BD174" s="1">
        <v>12911.66</v>
      </c>
      <c r="BE174" s="1">
        <v>5503.2</v>
      </c>
      <c r="BF174">
        <v>1.7312000000000001</v>
      </c>
      <c r="BG174">
        <v>0.51019999999999999</v>
      </c>
      <c r="BH174">
        <v>0.2286</v>
      </c>
      <c r="BI174">
        <v>0.20899999999999999</v>
      </c>
      <c r="BJ174">
        <v>3.1899999999999998E-2</v>
      </c>
      <c r="BK174">
        <v>2.0299999999999999E-2</v>
      </c>
    </row>
    <row r="175" spans="1:63" x14ac:dyDescent="0.25">
      <c r="A175" t="s">
        <v>177</v>
      </c>
      <c r="B175">
        <v>45369</v>
      </c>
      <c r="C175">
        <v>10.19</v>
      </c>
      <c r="D175">
        <v>118.86</v>
      </c>
      <c r="E175" s="1">
        <v>1211.27</v>
      </c>
      <c r="F175" s="1">
        <v>1253.04</v>
      </c>
      <c r="G175">
        <v>1.2E-2</v>
      </c>
      <c r="H175">
        <v>6.9999999999999999E-4</v>
      </c>
      <c r="I175">
        <v>4.3099999999999999E-2</v>
      </c>
      <c r="J175">
        <v>1.5E-3</v>
      </c>
      <c r="K175">
        <v>6.3E-2</v>
      </c>
      <c r="L175">
        <v>0.81969999999999998</v>
      </c>
      <c r="M175">
        <v>0.06</v>
      </c>
      <c r="N175">
        <v>0.50570000000000004</v>
      </c>
      <c r="O175">
        <v>1.3299999999999999E-2</v>
      </c>
      <c r="P175">
        <v>0.151</v>
      </c>
      <c r="Q175" s="1">
        <v>60502.33</v>
      </c>
      <c r="R175">
        <v>0.2344</v>
      </c>
      <c r="S175">
        <v>0.20200000000000001</v>
      </c>
      <c r="T175">
        <v>0.5635</v>
      </c>
      <c r="U175">
        <v>10.47</v>
      </c>
      <c r="V175" s="1">
        <v>77149.91</v>
      </c>
      <c r="W175">
        <v>111.46</v>
      </c>
      <c r="X175" s="1">
        <v>162670.03</v>
      </c>
      <c r="Y175">
        <v>0.65780000000000005</v>
      </c>
      <c r="Z175">
        <v>0.27660000000000001</v>
      </c>
      <c r="AA175">
        <v>6.5600000000000006E-2</v>
      </c>
      <c r="AB175">
        <v>0.3422</v>
      </c>
      <c r="AC175">
        <v>162.66999999999999</v>
      </c>
      <c r="AD175" s="1">
        <v>6810.27</v>
      </c>
      <c r="AE175">
        <v>701.02</v>
      </c>
      <c r="AF175" s="1">
        <v>133046.32999999999</v>
      </c>
      <c r="AG175" t="s">
        <v>4</v>
      </c>
      <c r="AH175" s="1">
        <v>32787</v>
      </c>
      <c r="AI175" s="1">
        <v>48751.72</v>
      </c>
      <c r="AJ175">
        <v>61.47</v>
      </c>
      <c r="AK175">
        <v>36.71</v>
      </c>
      <c r="AL175">
        <v>46.14</v>
      </c>
      <c r="AM175">
        <v>4.7699999999999996</v>
      </c>
      <c r="AN175">
        <v>87.09</v>
      </c>
      <c r="AO175">
        <v>0.94069999999999998</v>
      </c>
      <c r="AP175" s="1">
        <v>1762.47</v>
      </c>
      <c r="AQ175" s="1">
        <v>1990.47</v>
      </c>
      <c r="AR175" s="1">
        <v>7067.31</v>
      </c>
      <c r="AS175">
        <v>731.8</v>
      </c>
      <c r="AT175">
        <v>373.53</v>
      </c>
      <c r="AU175" s="1">
        <v>11925.57</v>
      </c>
      <c r="AV175" s="1">
        <v>5465.27</v>
      </c>
      <c r="AW175">
        <v>0.39410000000000001</v>
      </c>
      <c r="AX175" s="1">
        <v>5745.38</v>
      </c>
      <c r="AY175">
        <v>0.4143</v>
      </c>
      <c r="AZ175" s="1">
        <v>1809.03</v>
      </c>
      <c r="BA175">
        <v>0.13039999999999999</v>
      </c>
      <c r="BB175">
        <v>848.72</v>
      </c>
      <c r="BC175">
        <v>6.1199999999999997E-2</v>
      </c>
      <c r="BD175" s="1">
        <v>13868.4</v>
      </c>
      <c r="BE175" s="1">
        <v>4730.3599999999997</v>
      </c>
      <c r="BF175">
        <v>1.268</v>
      </c>
      <c r="BG175">
        <v>0.53700000000000003</v>
      </c>
      <c r="BH175">
        <v>0.21790000000000001</v>
      </c>
      <c r="BI175">
        <v>0.2001</v>
      </c>
      <c r="BJ175">
        <v>2.9499999999999998E-2</v>
      </c>
      <c r="BK175">
        <v>1.55E-2</v>
      </c>
    </row>
    <row r="176" spans="1:63" x14ac:dyDescent="0.25">
      <c r="A176" t="s">
        <v>178</v>
      </c>
      <c r="B176">
        <v>43976</v>
      </c>
      <c r="C176">
        <v>16.760000000000002</v>
      </c>
      <c r="D176">
        <v>186.13</v>
      </c>
      <c r="E176" s="1">
        <v>3119.91</v>
      </c>
      <c r="F176" s="1">
        <v>3034.61</v>
      </c>
      <c r="G176">
        <v>3.1399999999999997E-2</v>
      </c>
      <c r="H176">
        <v>1.2999999999999999E-3</v>
      </c>
      <c r="I176">
        <v>5.6000000000000001E-2</v>
      </c>
      <c r="J176">
        <v>1.1999999999999999E-3</v>
      </c>
      <c r="K176">
        <v>4.4299999999999999E-2</v>
      </c>
      <c r="L176">
        <v>0.82320000000000004</v>
      </c>
      <c r="M176">
        <v>4.2500000000000003E-2</v>
      </c>
      <c r="N176">
        <v>0.2288</v>
      </c>
      <c r="O176">
        <v>1.84E-2</v>
      </c>
      <c r="P176">
        <v>0.1308</v>
      </c>
      <c r="Q176" s="1">
        <v>70489.899999999994</v>
      </c>
      <c r="R176">
        <v>0.16830000000000001</v>
      </c>
      <c r="S176">
        <v>0.19139999999999999</v>
      </c>
      <c r="T176">
        <v>0.64029999999999998</v>
      </c>
      <c r="U176">
        <v>20.12</v>
      </c>
      <c r="V176" s="1">
        <v>93975.01</v>
      </c>
      <c r="W176">
        <v>152.83000000000001</v>
      </c>
      <c r="X176" s="1">
        <v>236367.71</v>
      </c>
      <c r="Y176">
        <v>0.74890000000000001</v>
      </c>
      <c r="Z176">
        <v>0.2185</v>
      </c>
      <c r="AA176">
        <v>3.2599999999999997E-2</v>
      </c>
      <c r="AB176">
        <v>0.25109999999999999</v>
      </c>
      <c r="AC176">
        <v>236.37</v>
      </c>
      <c r="AD176" s="1">
        <v>9800.1299999999992</v>
      </c>
      <c r="AE176" s="1">
        <v>1056.19</v>
      </c>
      <c r="AF176" s="1">
        <v>220666.17</v>
      </c>
      <c r="AG176" t="s">
        <v>4</v>
      </c>
      <c r="AH176" s="1">
        <v>42102</v>
      </c>
      <c r="AI176" s="1">
        <v>74465.070000000007</v>
      </c>
      <c r="AJ176">
        <v>70.78</v>
      </c>
      <c r="AK176">
        <v>40.799999999999997</v>
      </c>
      <c r="AL176">
        <v>46.82</v>
      </c>
      <c r="AM176">
        <v>5.09</v>
      </c>
      <c r="AN176">
        <v>0</v>
      </c>
      <c r="AO176">
        <v>0.85660000000000003</v>
      </c>
      <c r="AP176" s="1">
        <v>1742.72</v>
      </c>
      <c r="AQ176" s="1">
        <v>2182.34</v>
      </c>
      <c r="AR176" s="1">
        <v>7547.41</v>
      </c>
      <c r="AS176">
        <v>807.81</v>
      </c>
      <c r="AT176">
        <v>389.77</v>
      </c>
      <c r="AU176" s="1">
        <v>12670.05</v>
      </c>
      <c r="AV176" s="1">
        <v>3585.79</v>
      </c>
      <c r="AW176">
        <v>0.26200000000000001</v>
      </c>
      <c r="AX176" s="1">
        <v>8538.14</v>
      </c>
      <c r="AY176">
        <v>0.62380000000000002</v>
      </c>
      <c r="AZ176" s="1">
        <v>1022.73</v>
      </c>
      <c r="BA176">
        <v>7.4700000000000003E-2</v>
      </c>
      <c r="BB176">
        <v>541.19000000000005</v>
      </c>
      <c r="BC176">
        <v>3.95E-2</v>
      </c>
      <c r="BD176" s="1">
        <v>13687.85</v>
      </c>
      <c r="BE176" s="1">
        <v>2047.77</v>
      </c>
      <c r="BF176">
        <v>0.27389999999999998</v>
      </c>
      <c r="BG176">
        <v>0.57289999999999996</v>
      </c>
      <c r="BH176">
        <v>0.22159999999999999</v>
      </c>
      <c r="BI176">
        <v>0.1608</v>
      </c>
      <c r="BJ176">
        <v>2.87E-2</v>
      </c>
      <c r="BK176">
        <v>1.6E-2</v>
      </c>
    </row>
    <row r="177" spans="1:63" x14ac:dyDescent="0.25">
      <c r="A177" t="s">
        <v>179</v>
      </c>
      <c r="B177">
        <v>47068</v>
      </c>
      <c r="C177">
        <v>78.81</v>
      </c>
      <c r="D177">
        <v>7.96</v>
      </c>
      <c r="E177">
        <v>627.65</v>
      </c>
      <c r="F177">
        <v>599.29999999999995</v>
      </c>
      <c r="G177">
        <v>3.0999999999999999E-3</v>
      </c>
      <c r="H177">
        <v>5.0000000000000001E-4</v>
      </c>
      <c r="I177">
        <v>4.7999999999999996E-3</v>
      </c>
      <c r="J177">
        <v>1E-3</v>
      </c>
      <c r="K177">
        <v>8.2699999999999996E-2</v>
      </c>
      <c r="L177">
        <v>0.88249999999999995</v>
      </c>
      <c r="M177">
        <v>2.5399999999999999E-2</v>
      </c>
      <c r="N177">
        <v>0.4173</v>
      </c>
      <c r="O177">
        <v>0.01</v>
      </c>
      <c r="P177">
        <v>0.14949999999999999</v>
      </c>
      <c r="Q177" s="1">
        <v>52432.93</v>
      </c>
      <c r="R177">
        <v>0.2621</v>
      </c>
      <c r="S177">
        <v>0.1958</v>
      </c>
      <c r="T177">
        <v>0.54200000000000004</v>
      </c>
      <c r="U177">
        <v>7.82</v>
      </c>
      <c r="V177" s="1">
        <v>64434.38</v>
      </c>
      <c r="W177">
        <v>77.09</v>
      </c>
      <c r="X177" s="1">
        <v>171271.88</v>
      </c>
      <c r="Y177">
        <v>0.82469999999999999</v>
      </c>
      <c r="Z177">
        <v>6.8500000000000005E-2</v>
      </c>
      <c r="AA177">
        <v>0.10680000000000001</v>
      </c>
      <c r="AB177">
        <v>0.17530000000000001</v>
      </c>
      <c r="AC177">
        <v>171.27</v>
      </c>
      <c r="AD177" s="1">
        <v>4598.1499999999996</v>
      </c>
      <c r="AE177">
        <v>515.98</v>
      </c>
      <c r="AF177" s="1">
        <v>160772.73000000001</v>
      </c>
      <c r="AG177" t="s">
        <v>4</v>
      </c>
      <c r="AH177" s="1">
        <v>33681</v>
      </c>
      <c r="AI177" s="1">
        <v>48696.3</v>
      </c>
      <c r="AJ177">
        <v>42.05</v>
      </c>
      <c r="AK177">
        <v>25</v>
      </c>
      <c r="AL177">
        <v>29.62</v>
      </c>
      <c r="AM177">
        <v>4.09</v>
      </c>
      <c r="AN177" s="1">
        <v>1516.55</v>
      </c>
      <c r="AO177">
        <v>1.7022999999999999</v>
      </c>
      <c r="AP177" s="1">
        <v>1890.97</v>
      </c>
      <c r="AQ177" s="1">
        <v>2499.75</v>
      </c>
      <c r="AR177" s="1">
        <v>7077.74</v>
      </c>
      <c r="AS177">
        <v>631.95000000000005</v>
      </c>
      <c r="AT177">
        <v>338.34</v>
      </c>
      <c r="AU177" s="1">
        <v>12438.75</v>
      </c>
      <c r="AV177" s="1">
        <v>7619.91</v>
      </c>
      <c r="AW177">
        <v>0.47399999999999998</v>
      </c>
      <c r="AX177" s="1">
        <v>5499.66</v>
      </c>
      <c r="AY177">
        <v>0.34210000000000002</v>
      </c>
      <c r="AZ177" s="1">
        <v>2057.98</v>
      </c>
      <c r="BA177">
        <v>0.128</v>
      </c>
      <c r="BB177">
        <v>899.01</v>
      </c>
      <c r="BC177">
        <v>5.5899999999999998E-2</v>
      </c>
      <c r="BD177" s="1">
        <v>16076.56</v>
      </c>
      <c r="BE177" s="1">
        <v>6154.53</v>
      </c>
      <c r="BF177">
        <v>2.2081</v>
      </c>
      <c r="BG177">
        <v>0.50519999999999998</v>
      </c>
      <c r="BH177">
        <v>0.21310000000000001</v>
      </c>
      <c r="BI177">
        <v>0.22170000000000001</v>
      </c>
      <c r="BJ177">
        <v>3.7199999999999997E-2</v>
      </c>
      <c r="BK177">
        <v>2.2800000000000001E-2</v>
      </c>
    </row>
    <row r="178" spans="1:63" x14ac:dyDescent="0.25">
      <c r="A178" t="s">
        <v>180</v>
      </c>
      <c r="B178">
        <v>46045</v>
      </c>
      <c r="C178">
        <v>91.9</v>
      </c>
      <c r="D178">
        <v>10.25</v>
      </c>
      <c r="E178">
        <v>941.95</v>
      </c>
      <c r="F178">
        <v>910.69</v>
      </c>
      <c r="G178">
        <v>1.6999999999999999E-3</v>
      </c>
      <c r="H178">
        <v>6.9999999999999999E-4</v>
      </c>
      <c r="I178">
        <v>4.1999999999999997E-3</v>
      </c>
      <c r="J178">
        <v>1.4E-3</v>
      </c>
      <c r="K178">
        <v>1.4200000000000001E-2</v>
      </c>
      <c r="L178">
        <v>0.95930000000000004</v>
      </c>
      <c r="M178">
        <v>1.8499999999999999E-2</v>
      </c>
      <c r="N178">
        <v>0.37990000000000002</v>
      </c>
      <c r="O178">
        <v>1E-3</v>
      </c>
      <c r="P178">
        <v>0.14360000000000001</v>
      </c>
      <c r="Q178" s="1">
        <v>55270.81</v>
      </c>
      <c r="R178">
        <v>0.2417</v>
      </c>
      <c r="S178">
        <v>0.16700000000000001</v>
      </c>
      <c r="T178">
        <v>0.59140000000000004</v>
      </c>
      <c r="U178">
        <v>8.9499999999999993</v>
      </c>
      <c r="V178" s="1">
        <v>67231.399999999994</v>
      </c>
      <c r="W178">
        <v>101.07</v>
      </c>
      <c r="X178" s="1">
        <v>166725.37</v>
      </c>
      <c r="Y178">
        <v>0.80859999999999999</v>
      </c>
      <c r="Z178">
        <v>7.6300000000000007E-2</v>
      </c>
      <c r="AA178">
        <v>0.11509999999999999</v>
      </c>
      <c r="AB178">
        <v>0.19139999999999999</v>
      </c>
      <c r="AC178">
        <v>166.73</v>
      </c>
      <c r="AD178" s="1">
        <v>4439.24</v>
      </c>
      <c r="AE178">
        <v>490.77</v>
      </c>
      <c r="AF178" s="1">
        <v>151249.94</v>
      </c>
      <c r="AG178" t="s">
        <v>4</v>
      </c>
      <c r="AH178" s="1">
        <v>34433</v>
      </c>
      <c r="AI178" s="1">
        <v>53109.94</v>
      </c>
      <c r="AJ178">
        <v>37.39</v>
      </c>
      <c r="AK178">
        <v>24.65</v>
      </c>
      <c r="AL178">
        <v>26.83</v>
      </c>
      <c r="AM178">
        <v>4.55</v>
      </c>
      <c r="AN178" s="1">
        <v>1612.65</v>
      </c>
      <c r="AO178">
        <v>1.2924</v>
      </c>
      <c r="AP178" s="1">
        <v>1619.93</v>
      </c>
      <c r="AQ178" s="1">
        <v>2507.19</v>
      </c>
      <c r="AR178" s="1">
        <v>6674.22</v>
      </c>
      <c r="AS178">
        <v>596.19000000000005</v>
      </c>
      <c r="AT178">
        <v>330.88</v>
      </c>
      <c r="AU178" s="1">
        <v>11728.41</v>
      </c>
      <c r="AV178" s="1">
        <v>6641.73</v>
      </c>
      <c r="AW178">
        <v>0.48870000000000002</v>
      </c>
      <c r="AX178" s="1">
        <v>4709.9799999999996</v>
      </c>
      <c r="AY178">
        <v>0.34649999999999997</v>
      </c>
      <c r="AZ178" s="1">
        <v>1477.38</v>
      </c>
      <c r="BA178">
        <v>0.1087</v>
      </c>
      <c r="BB178">
        <v>762.71</v>
      </c>
      <c r="BC178">
        <v>5.6099999999999997E-2</v>
      </c>
      <c r="BD178" s="1">
        <v>13591.79</v>
      </c>
      <c r="BE178" s="1">
        <v>5588.6</v>
      </c>
      <c r="BF178">
        <v>1.7524</v>
      </c>
      <c r="BG178">
        <v>0.50919999999999999</v>
      </c>
      <c r="BH178">
        <v>0.22070000000000001</v>
      </c>
      <c r="BI178">
        <v>0.20480000000000001</v>
      </c>
      <c r="BJ178">
        <v>3.6799999999999999E-2</v>
      </c>
      <c r="BK178">
        <v>2.8500000000000001E-2</v>
      </c>
    </row>
    <row r="179" spans="1:63" x14ac:dyDescent="0.25">
      <c r="A179" t="s">
        <v>181</v>
      </c>
      <c r="B179">
        <v>45914</v>
      </c>
      <c r="C179">
        <v>165.48</v>
      </c>
      <c r="D179">
        <v>8.09</v>
      </c>
      <c r="E179" s="1">
        <v>1338.59</v>
      </c>
      <c r="F179" s="1">
        <v>1252.77</v>
      </c>
      <c r="G179">
        <v>2.0999999999999999E-3</v>
      </c>
      <c r="H179">
        <v>1E-4</v>
      </c>
      <c r="I179">
        <v>9.4000000000000004E-3</v>
      </c>
      <c r="J179">
        <v>1E-3</v>
      </c>
      <c r="K179">
        <v>9.4999999999999998E-3</v>
      </c>
      <c r="L179">
        <v>0.95050000000000001</v>
      </c>
      <c r="M179">
        <v>2.7400000000000001E-2</v>
      </c>
      <c r="N179">
        <v>0.90600000000000003</v>
      </c>
      <c r="O179">
        <v>2.0000000000000001E-4</v>
      </c>
      <c r="P179">
        <v>0.16930000000000001</v>
      </c>
      <c r="Q179" s="1">
        <v>54808.25</v>
      </c>
      <c r="R179">
        <v>0.25540000000000002</v>
      </c>
      <c r="S179">
        <v>0.18</v>
      </c>
      <c r="T179">
        <v>0.56459999999999999</v>
      </c>
      <c r="U179">
        <v>11.65</v>
      </c>
      <c r="V179" s="1">
        <v>75499.399999999994</v>
      </c>
      <c r="W179">
        <v>110.22</v>
      </c>
      <c r="X179" s="1">
        <v>129055.99</v>
      </c>
      <c r="Y179">
        <v>0.65600000000000003</v>
      </c>
      <c r="Z179">
        <v>0.1086</v>
      </c>
      <c r="AA179">
        <v>0.2354</v>
      </c>
      <c r="AB179">
        <v>0.34399999999999997</v>
      </c>
      <c r="AC179">
        <v>129.06</v>
      </c>
      <c r="AD179" s="1">
        <v>2978.07</v>
      </c>
      <c r="AE179">
        <v>319.48</v>
      </c>
      <c r="AF179" s="1">
        <v>120904.95</v>
      </c>
      <c r="AG179" t="s">
        <v>4</v>
      </c>
      <c r="AH179" s="1">
        <v>30140</v>
      </c>
      <c r="AI179" s="1">
        <v>45135.73</v>
      </c>
      <c r="AJ179">
        <v>28.06</v>
      </c>
      <c r="AK179">
        <v>22.07</v>
      </c>
      <c r="AL179">
        <v>23.88</v>
      </c>
      <c r="AM179">
        <v>3.61</v>
      </c>
      <c r="AN179">
        <v>3.92</v>
      </c>
      <c r="AO179">
        <v>0.82850000000000001</v>
      </c>
      <c r="AP179" s="1">
        <v>1691.85</v>
      </c>
      <c r="AQ179" s="1">
        <v>3005.88</v>
      </c>
      <c r="AR179" s="1">
        <v>7329.18</v>
      </c>
      <c r="AS179">
        <v>582</v>
      </c>
      <c r="AT179">
        <v>327.7</v>
      </c>
      <c r="AU179" s="1">
        <v>12936.61</v>
      </c>
      <c r="AV179" s="1">
        <v>9593.6299999999992</v>
      </c>
      <c r="AW179">
        <v>0.63959999999999995</v>
      </c>
      <c r="AX179" s="1">
        <v>2720.73</v>
      </c>
      <c r="AY179">
        <v>0.18140000000000001</v>
      </c>
      <c r="AZ179" s="1">
        <v>1251.5999999999999</v>
      </c>
      <c r="BA179">
        <v>8.3400000000000002E-2</v>
      </c>
      <c r="BB179" s="1">
        <v>1434.4</v>
      </c>
      <c r="BC179">
        <v>9.5600000000000004E-2</v>
      </c>
      <c r="BD179" s="1">
        <v>15000.35</v>
      </c>
      <c r="BE179" s="1">
        <v>8073.7</v>
      </c>
      <c r="BF179">
        <v>3.7225000000000001</v>
      </c>
      <c r="BG179">
        <v>0.50680000000000003</v>
      </c>
      <c r="BH179">
        <v>0.23580000000000001</v>
      </c>
      <c r="BI179">
        <v>0.19670000000000001</v>
      </c>
      <c r="BJ179">
        <v>4.02E-2</v>
      </c>
      <c r="BK179">
        <v>2.06E-2</v>
      </c>
    </row>
    <row r="180" spans="1:63" x14ac:dyDescent="0.25">
      <c r="A180" t="s">
        <v>182</v>
      </c>
      <c r="B180">
        <v>46334</v>
      </c>
      <c r="C180">
        <v>100.76</v>
      </c>
      <c r="D180">
        <v>9.66</v>
      </c>
      <c r="E180">
        <v>972.98</v>
      </c>
      <c r="F180">
        <v>939.01</v>
      </c>
      <c r="G180">
        <v>1.9E-3</v>
      </c>
      <c r="H180">
        <v>2.9999999999999997E-4</v>
      </c>
      <c r="I180">
        <v>5.5999999999999999E-3</v>
      </c>
      <c r="J180">
        <v>1.1000000000000001E-3</v>
      </c>
      <c r="K180">
        <v>1.6199999999999999E-2</v>
      </c>
      <c r="L180">
        <v>0.95220000000000005</v>
      </c>
      <c r="M180">
        <v>2.2599999999999999E-2</v>
      </c>
      <c r="N180">
        <v>0.46189999999999998</v>
      </c>
      <c r="O180">
        <v>2.3E-3</v>
      </c>
      <c r="P180">
        <v>0.1489</v>
      </c>
      <c r="Q180" s="1">
        <v>54362.92</v>
      </c>
      <c r="R180">
        <v>0.23150000000000001</v>
      </c>
      <c r="S180">
        <v>0.191</v>
      </c>
      <c r="T180">
        <v>0.57740000000000002</v>
      </c>
      <c r="U180">
        <v>9.7200000000000006</v>
      </c>
      <c r="V180" s="1">
        <v>64133.46</v>
      </c>
      <c r="W180">
        <v>96.2</v>
      </c>
      <c r="X180" s="1">
        <v>150398.88</v>
      </c>
      <c r="Y180">
        <v>0.82509999999999994</v>
      </c>
      <c r="Z180">
        <v>7.2300000000000003E-2</v>
      </c>
      <c r="AA180">
        <v>0.10249999999999999</v>
      </c>
      <c r="AB180">
        <v>0.1749</v>
      </c>
      <c r="AC180">
        <v>150.4</v>
      </c>
      <c r="AD180" s="1">
        <v>3898.42</v>
      </c>
      <c r="AE180">
        <v>459.65</v>
      </c>
      <c r="AF180" s="1">
        <v>138957.4</v>
      </c>
      <c r="AG180" t="s">
        <v>4</v>
      </c>
      <c r="AH180" s="1">
        <v>32578</v>
      </c>
      <c r="AI180" s="1">
        <v>47752.01</v>
      </c>
      <c r="AJ180">
        <v>36.15</v>
      </c>
      <c r="AK180">
        <v>24.26</v>
      </c>
      <c r="AL180">
        <v>27.05</v>
      </c>
      <c r="AM180">
        <v>4.4000000000000004</v>
      </c>
      <c r="AN180" s="1">
        <v>1421.43</v>
      </c>
      <c r="AO180">
        <v>1.3788</v>
      </c>
      <c r="AP180" s="1">
        <v>1676.07</v>
      </c>
      <c r="AQ180" s="1">
        <v>2577.29</v>
      </c>
      <c r="AR180" s="1">
        <v>6673.08</v>
      </c>
      <c r="AS180">
        <v>624.97</v>
      </c>
      <c r="AT180">
        <v>277.60000000000002</v>
      </c>
      <c r="AU180" s="1">
        <v>11829.01</v>
      </c>
      <c r="AV180" s="1">
        <v>7551.88</v>
      </c>
      <c r="AW180">
        <v>0.53190000000000004</v>
      </c>
      <c r="AX180" s="1">
        <v>4199.2299999999996</v>
      </c>
      <c r="AY180">
        <v>0.29570000000000002</v>
      </c>
      <c r="AZ180" s="1">
        <v>1489.77</v>
      </c>
      <c r="BA180">
        <v>0.10489999999999999</v>
      </c>
      <c r="BB180">
        <v>958.37</v>
      </c>
      <c r="BC180">
        <v>6.7500000000000004E-2</v>
      </c>
      <c r="BD180" s="1">
        <v>14199.26</v>
      </c>
      <c r="BE180" s="1">
        <v>6584.35</v>
      </c>
      <c r="BF180">
        <v>2.5145</v>
      </c>
      <c r="BG180">
        <v>0.50629999999999997</v>
      </c>
      <c r="BH180">
        <v>0.22819999999999999</v>
      </c>
      <c r="BI180">
        <v>0.2112</v>
      </c>
      <c r="BJ180">
        <v>3.8399999999999997E-2</v>
      </c>
      <c r="BK180">
        <v>1.5900000000000001E-2</v>
      </c>
    </row>
    <row r="181" spans="1:63" x14ac:dyDescent="0.25">
      <c r="A181" t="s">
        <v>183</v>
      </c>
      <c r="B181">
        <v>49197</v>
      </c>
      <c r="C181">
        <v>38.67</v>
      </c>
      <c r="D181">
        <v>49.11</v>
      </c>
      <c r="E181" s="1">
        <v>1898.95</v>
      </c>
      <c r="F181" s="1">
        <v>1868.53</v>
      </c>
      <c r="G181">
        <v>1.12E-2</v>
      </c>
      <c r="H181">
        <v>5.9999999999999995E-4</v>
      </c>
      <c r="I181">
        <v>2.07E-2</v>
      </c>
      <c r="J181">
        <v>8.9999999999999998E-4</v>
      </c>
      <c r="K181">
        <v>3.85E-2</v>
      </c>
      <c r="L181">
        <v>0.88780000000000003</v>
      </c>
      <c r="M181">
        <v>4.0300000000000002E-2</v>
      </c>
      <c r="N181">
        <v>0.3241</v>
      </c>
      <c r="O181">
        <v>1.2999999999999999E-2</v>
      </c>
      <c r="P181">
        <v>0.12620000000000001</v>
      </c>
      <c r="Q181" s="1">
        <v>60450.34</v>
      </c>
      <c r="R181">
        <v>0.20469999999999999</v>
      </c>
      <c r="S181">
        <v>0.17519999999999999</v>
      </c>
      <c r="T181">
        <v>0.62009999999999998</v>
      </c>
      <c r="U181">
        <v>12.8</v>
      </c>
      <c r="V181" s="1">
        <v>82505.759999999995</v>
      </c>
      <c r="W181">
        <v>143.78</v>
      </c>
      <c r="X181" s="1">
        <v>177997.15</v>
      </c>
      <c r="Y181">
        <v>0.73719999999999997</v>
      </c>
      <c r="Z181">
        <v>0.18779999999999999</v>
      </c>
      <c r="AA181">
        <v>7.4999999999999997E-2</v>
      </c>
      <c r="AB181">
        <v>0.26279999999999998</v>
      </c>
      <c r="AC181">
        <v>178</v>
      </c>
      <c r="AD181" s="1">
        <v>6003.91</v>
      </c>
      <c r="AE181">
        <v>626.95000000000005</v>
      </c>
      <c r="AF181" s="1">
        <v>167260.59</v>
      </c>
      <c r="AG181" t="s">
        <v>4</v>
      </c>
      <c r="AH181" s="1">
        <v>36621</v>
      </c>
      <c r="AI181" s="1">
        <v>60955.08</v>
      </c>
      <c r="AJ181">
        <v>54.33</v>
      </c>
      <c r="AK181">
        <v>31</v>
      </c>
      <c r="AL181">
        <v>38</v>
      </c>
      <c r="AM181">
        <v>5.09</v>
      </c>
      <c r="AN181" s="1">
        <v>1472.79</v>
      </c>
      <c r="AO181">
        <v>0.85750000000000004</v>
      </c>
      <c r="AP181" s="1">
        <v>1340.9</v>
      </c>
      <c r="AQ181" s="1">
        <v>1964.58</v>
      </c>
      <c r="AR181" s="1">
        <v>6310.65</v>
      </c>
      <c r="AS181">
        <v>583.76</v>
      </c>
      <c r="AT181">
        <v>337.58</v>
      </c>
      <c r="AU181" s="1">
        <v>10537.46</v>
      </c>
      <c r="AV181" s="1">
        <v>4610.57</v>
      </c>
      <c r="AW181">
        <v>0.38069999999999998</v>
      </c>
      <c r="AX181" s="1">
        <v>5452.23</v>
      </c>
      <c r="AY181">
        <v>0.45019999999999999</v>
      </c>
      <c r="AZ181" s="1">
        <v>1393.42</v>
      </c>
      <c r="BA181">
        <v>0.11509999999999999</v>
      </c>
      <c r="BB181">
        <v>655.09</v>
      </c>
      <c r="BC181">
        <v>5.4100000000000002E-2</v>
      </c>
      <c r="BD181" s="1">
        <v>12111.31</v>
      </c>
      <c r="BE181" s="1">
        <v>3400.46</v>
      </c>
      <c r="BF181">
        <v>0.74909999999999999</v>
      </c>
      <c r="BG181">
        <v>0.54630000000000001</v>
      </c>
      <c r="BH181">
        <v>0.21540000000000001</v>
      </c>
      <c r="BI181">
        <v>0.1908</v>
      </c>
      <c r="BJ181">
        <v>2.9700000000000001E-2</v>
      </c>
      <c r="BK181">
        <v>1.78E-2</v>
      </c>
    </row>
    <row r="182" spans="1:63" x14ac:dyDescent="0.25">
      <c r="A182" t="s">
        <v>184</v>
      </c>
      <c r="B182">
        <v>43984</v>
      </c>
      <c r="C182">
        <v>28.57</v>
      </c>
      <c r="D182">
        <v>203.85</v>
      </c>
      <c r="E182" s="1">
        <v>5824.38</v>
      </c>
      <c r="F182" s="1">
        <v>5517.8</v>
      </c>
      <c r="G182">
        <v>2.58E-2</v>
      </c>
      <c r="H182">
        <v>1.1000000000000001E-3</v>
      </c>
      <c r="I182">
        <v>9.4399999999999998E-2</v>
      </c>
      <c r="J182">
        <v>1.4E-3</v>
      </c>
      <c r="K182">
        <v>6.2300000000000001E-2</v>
      </c>
      <c r="L182">
        <v>0.75360000000000005</v>
      </c>
      <c r="M182">
        <v>6.1499999999999999E-2</v>
      </c>
      <c r="N182">
        <v>0.40060000000000001</v>
      </c>
      <c r="O182">
        <v>2.63E-2</v>
      </c>
      <c r="P182">
        <v>0.15060000000000001</v>
      </c>
      <c r="Q182" s="1">
        <v>65307.65</v>
      </c>
      <c r="R182">
        <v>0.18459999999999999</v>
      </c>
      <c r="S182">
        <v>0.19109999999999999</v>
      </c>
      <c r="T182">
        <v>0.62439999999999996</v>
      </c>
      <c r="U182">
        <v>32.6</v>
      </c>
      <c r="V182" s="1">
        <v>91952.54</v>
      </c>
      <c r="W182">
        <v>175.24</v>
      </c>
      <c r="X182" s="1">
        <v>172569.02</v>
      </c>
      <c r="Y182">
        <v>0.71430000000000005</v>
      </c>
      <c r="Z182">
        <v>0.24440000000000001</v>
      </c>
      <c r="AA182">
        <v>4.1200000000000001E-2</v>
      </c>
      <c r="AB182">
        <v>0.28570000000000001</v>
      </c>
      <c r="AC182">
        <v>172.57</v>
      </c>
      <c r="AD182" s="1">
        <v>7431.27</v>
      </c>
      <c r="AE182">
        <v>824.38</v>
      </c>
      <c r="AF182" s="1">
        <v>162533.95000000001</v>
      </c>
      <c r="AG182" t="s">
        <v>4</v>
      </c>
      <c r="AH182" s="1">
        <v>36062</v>
      </c>
      <c r="AI182" s="1">
        <v>56529.08</v>
      </c>
      <c r="AJ182">
        <v>66.010000000000005</v>
      </c>
      <c r="AK182">
        <v>40.119999999999997</v>
      </c>
      <c r="AL182">
        <v>46.12</v>
      </c>
      <c r="AM182">
        <v>5.01</v>
      </c>
      <c r="AN182" s="1">
        <v>2471.16</v>
      </c>
      <c r="AO182">
        <v>0.94769999999999999</v>
      </c>
      <c r="AP182" s="1">
        <v>1446.04</v>
      </c>
      <c r="AQ182" s="1">
        <v>1990.63</v>
      </c>
      <c r="AR182" s="1">
        <v>7100.2</v>
      </c>
      <c r="AS182">
        <v>800.07</v>
      </c>
      <c r="AT182">
        <v>316.86</v>
      </c>
      <c r="AU182" s="1">
        <v>11653.8</v>
      </c>
      <c r="AV182" s="1">
        <v>4585.28</v>
      </c>
      <c r="AW182">
        <v>0.3493</v>
      </c>
      <c r="AX182" s="1">
        <v>6764.6</v>
      </c>
      <c r="AY182">
        <v>0.51529999999999998</v>
      </c>
      <c r="AZ182">
        <v>962.27</v>
      </c>
      <c r="BA182">
        <v>7.3300000000000004E-2</v>
      </c>
      <c r="BB182">
        <v>814.39</v>
      </c>
      <c r="BC182">
        <v>6.2E-2</v>
      </c>
      <c r="BD182" s="1">
        <v>13126.54</v>
      </c>
      <c r="BE182" s="1">
        <v>2784.91</v>
      </c>
      <c r="BF182">
        <v>0.58199999999999996</v>
      </c>
      <c r="BG182">
        <v>0.57050000000000001</v>
      </c>
      <c r="BH182">
        <v>0.22120000000000001</v>
      </c>
      <c r="BI182">
        <v>0.16800000000000001</v>
      </c>
      <c r="BJ182">
        <v>2.4500000000000001E-2</v>
      </c>
      <c r="BK182">
        <v>1.5900000000000001E-2</v>
      </c>
    </row>
    <row r="183" spans="1:63" x14ac:dyDescent="0.25">
      <c r="A183" t="s">
        <v>185</v>
      </c>
      <c r="B183">
        <v>47332</v>
      </c>
      <c r="C183">
        <v>14.05</v>
      </c>
      <c r="D183">
        <v>170.14</v>
      </c>
      <c r="E183" s="1">
        <v>2390.0500000000002</v>
      </c>
      <c r="F183" s="1">
        <v>2236.4</v>
      </c>
      <c r="G183">
        <v>2.75E-2</v>
      </c>
      <c r="H183">
        <v>2.2000000000000001E-3</v>
      </c>
      <c r="I183">
        <v>0.245</v>
      </c>
      <c r="J183">
        <v>1E-3</v>
      </c>
      <c r="K183">
        <v>0.10979999999999999</v>
      </c>
      <c r="L183">
        <v>0.54959999999999998</v>
      </c>
      <c r="M183">
        <v>6.4799999999999996E-2</v>
      </c>
      <c r="N183">
        <v>0.51049999999999995</v>
      </c>
      <c r="O183">
        <v>5.7799999999999997E-2</v>
      </c>
      <c r="P183">
        <v>0.1472</v>
      </c>
      <c r="Q183" s="1">
        <v>68035.33</v>
      </c>
      <c r="R183">
        <v>0.22040000000000001</v>
      </c>
      <c r="S183">
        <v>0.2064</v>
      </c>
      <c r="T183">
        <v>0.57310000000000005</v>
      </c>
      <c r="U183">
        <v>18.84</v>
      </c>
      <c r="V183" s="1">
        <v>86072.14</v>
      </c>
      <c r="W183">
        <v>123.68</v>
      </c>
      <c r="X183" s="1">
        <v>202437.56</v>
      </c>
      <c r="Y183">
        <v>0.64039999999999997</v>
      </c>
      <c r="Z183">
        <v>0.32069999999999999</v>
      </c>
      <c r="AA183">
        <v>3.8800000000000001E-2</v>
      </c>
      <c r="AB183">
        <v>0.35959999999999998</v>
      </c>
      <c r="AC183">
        <v>202.44</v>
      </c>
      <c r="AD183" s="1">
        <v>9577.6200000000008</v>
      </c>
      <c r="AE183">
        <v>932.27</v>
      </c>
      <c r="AF183" s="1">
        <v>190858.8</v>
      </c>
      <c r="AG183" t="s">
        <v>4</v>
      </c>
      <c r="AH183" s="1">
        <v>36245</v>
      </c>
      <c r="AI183" s="1">
        <v>58565.21</v>
      </c>
      <c r="AJ183">
        <v>74.400000000000006</v>
      </c>
      <c r="AK183">
        <v>45.14</v>
      </c>
      <c r="AL183">
        <v>52.51</v>
      </c>
      <c r="AM183">
        <v>4.88</v>
      </c>
      <c r="AN183">
        <v>0</v>
      </c>
      <c r="AO183">
        <v>1.0309999999999999</v>
      </c>
      <c r="AP183" s="1">
        <v>1947.41</v>
      </c>
      <c r="AQ183" s="1">
        <v>2294.3000000000002</v>
      </c>
      <c r="AR183" s="1">
        <v>8030.85</v>
      </c>
      <c r="AS183">
        <v>876.45</v>
      </c>
      <c r="AT183">
        <v>399.87</v>
      </c>
      <c r="AU183" s="1">
        <v>13548.89</v>
      </c>
      <c r="AV183" s="1">
        <v>4232.83</v>
      </c>
      <c r="AW183">
        <v>0.28089999999999998</v>
      </c>
      <c r="AX183" s="1">
        <v>8747.91</v>
      </c>
      <c r="AY183">
        <v>0.5806</v>
      </c>
      <c r="AZ183" s="1">
        <v>1104.1400000000001</v>
      </c>
      <c r="BA183">
        <v>7.3300000000000004E-2</v>
      </c>
      <c r="BB183">
        <v>981.6</v>
      </c>
      <c r="BC183">
        <v>6.5199999999999994E-2</v>
      </c>
      <c r="BD183" s="1">
        <v>15066.49</v>
      </c>
      <c r="BE183" s="1">
        <v>2097.4899999999998</v>
      </c>
      <c r="BF183">
        <v>0.39229999999999998</v>
      </c>
      <c r="BG183">
        <v>0.55979999999999996</v>
      </c>
      <c r="BH183">
        <v>0.21410000000000001</v>
      </c>
      <c r="BI183">
        <v>0.1837</v>
      </c>
      <c r="BJ183">
        <v>2.6599999999999999E-2</v>
      </c>
      <c r="BK183">
        <v>1.5800000000000002E-2</v>
      </c>
    </row>
    <row r="184" spans="1:63" x14ac:dyDescent="0.25">
      <c r="A184" t="s">
        <v>186</v>
      </c>
      <c r="B184">
        <v>48157</v>
      </c>
      <c r="C184">
        <v>82.76</v>
      </c>
      <c r="D184">
        <v>18.649999999999999</v>
      </c>
      <c r="E184" s="1">
        <v>1543.88</v>
      </c>
      <c r="F184" s="1">
        <v>1519.49</v>
      </c>
      <c r="G184">
        <v>4.3E-3</v>
      </c>
      <c r="H184">
        <v>4.0000000000000002E-4</v>
      </c>
      <c r="I184">
        <v>8.6E-3</v>
      </c>
      <c r="J184">
        <v>1E-3</v>
      </c>
      <c r="K184">
        <v>3.15E-2</v>
      </c>
      <c r="L184">
        <v>0.92649999999999999</v>
      </c>
      <c r="M184">
        <v>2.76E-2</v>
      </c>
      <c r="N184">
        <v>0.31950000000000001</v>
      </c>
      <c r="O184">
        <v>3.7000000000000002E-3</v>
      </c>
      <c r="P184">
        <v>0.13539999999999999</v>
      </c>
      <c r="Q184" s="1">
        <v>58988.87</v>
      </c>
      <c r="R184">
        <v>0.20849999999999999</v>
      </c>
      <c r="S184">
        <v>0.1845</v>
      </c>
      <c r="T184">
        <v>0.60699999999999998</v>
      </c>
      <c r="U184">
        <v>12.54</v>
      </c>
      <c r="V184" s="1">
        <v>73580.7</v>
      </c>
      <c r="W184">
        <v>118.31</v>
      </c>
      <c r="X184" s="1">
        <v>197277.27</v>
      </c>
      <c r="Y184">
        <v>0.74929999999999997</v>
      </c>
      <c r="Z184">
        <v>0.1454</v>
      </c>
      <c r="AA184">
        <v>0.10539999999999999</v>
      </c>
      <c r="AB184">
        <v>0.25069999999999998</v>
      </c>
      <c r="AC184">
        <v>197.28</v>
      </c>
      <c r="AD184" s="1">
        <v>5795.85</v>
      </c>
      <c r="AE184">
        <v>591.53</v>
      </c>
      <c r="AF184" s="1">
        <v>185011.49</v>
      </c>
      <c r="AG184" t="s">
        <v>4</v>
      </c>
      <c r="AH184" s="1">
        <v>37401</v>
      </c>
      <c r="AI184" s="1">
        <v>61323.46</v>
      </c>
      <c r="AJ184">
        <v>46.27</v>
      </c>
      <c r="AK184">
        <v>27.39</v>
      </c>
      <c r="AL184">
        <v>31.12</v>
      </c>
      <c r="AM184">
        <v>4.4400000000000004</v>
      </c>
      <c r="AN184" s="1">
        <v>1707.76</v>
      </c>
      <c r="AO184">
        <v>1.006</v>
      </c>
      <c r="AP184" s="1">
        <v>1433.94</v>
      </c>
      <c r="AQ184" s="1">
        <v>2188.35</v>
      </c>
      <c r="AR184" s="1">
        <v>6770.3</v>
      </c>
      <c r="AS184">
        <v>608.25</v>
      </c>
      <c r="AT184">
        <v>309.37</v>
      </c>
      <c r="AU184" s="1">
        <v>11310.21</v>
      </c>
      <c r="AV184" s="1">
        <v>5107.37</v>
      </c>
      <c r="AW184">
        <v>0.39290000000000003</v>
      </c>
      <c r="AX184" s="1">
        <v>5665.54</v>
      </c>
      <c r="AY184">
        <v>0.43580000000000002</v>
      </c>
      <c r="AZ184" s="1">
        <v>1533.14</v>
      </c>
      <c r="BA184">
        <v>0.1179</v>
      </c>
      <c r="BB184">
        <v>693.17</v>
      </c>
      <c r="BC184">
        <v>5.33E-2</v>
      </c>
      <c r="BD184" s="1">
        <v>12999.22</v>
      </c>
      <c r="BE184" s="1">
        <v>3994.92</v>
      </c>
      <c r="BF184">
        <v>0.89149999999999996</v>
      </c>
      <c r="BG184">
        <v>0.53700000000000003</v>
      </c>
      <c r="BH184">
        <v>0.2172</v>
      </c>
      <c r="BI184">
        <v>0.19670000000000001</v>
      </c>
      <c r="BJ184">
        <v>3.44E-2</v>
      </c>
      <c r="BK184">
        <v>1.47E-2</v>
      </c>
    </row>
    <row r="185" spans="1:63" x14ac:dyDescent="0.25">
      <c r="A185" t="s">
        <v>187</v>
      </c>
      <c r="B185">
        <v>47340</v>
      </c>
      <c r="C185">
        <v>29.05</v>
      </c>
      <c r="D185">
        <v>217.23</v>
      </c>
      <c r="E185" s="1">
        <v>6310.1</v>
      </c>
      <c r="F185" s="1">
        <v>6179.44</v>
      </c>
      <c r="G185">
        <v>6.9900000000000004E-2</v>
      </c>
      <c r="H185">
        <v>8.9999999999999998E-4</v>
      </c>
      <c r="I185">
        <v>4.4600000000000001E-2</v>
      </c>
      <c r="J185">
        <v>8.0000000000000004E-4</v>
      </c>
      <c r="K185">
        <v>4.5400000000000003E-2</v>
      </c>
      <c r="L185">
        <v>0.79469999999999996</v>
      </c>
      <c r="M185">
        <v>4.3700000000000003E-2</v>
      </c>
      <c r="N185">
        <v>0.14849999999999999</v>
      </c>
      <c r="O185">
        <v>2.7400000000000001E-2</v>
      </c>
      <c r="P185">
        <v>0.1145</v>
      </c>
      <c r="Q185" s="1">
        <v>72362.92</v>
      </c>
      <c r="R185">
        <v>0.16769999999999999</v>
      </c>
      <c r="S185">
        <v>0.1837</v>
      </c>
      <c r="T185">
        <v>0.64859999999999995</v>
      </c>
      <c r="U185">
        <v>35.15</v>
      </c>
      <c r="V185" s="1">
        <v>97190.29</v>
      </c>
      <c r="W185">
        <v>176.58</v>
      </c>
      <c r="X185" s="1">
        <v>222542.64</v>
      </c>
      <c r="Y185">
        <v>0.77680000000000005</v>
      </c>
      <c r="Z185">
        <v>0.1928</v>
      </c>
      <c r="AA185">
        <v>3.0300000000000001E-2</v>
      </c>
      <c r="AB185">
        <v>0.22320000000000001</v>
      </c>
      <c r="AC185">
        <v>222.54</v>
      </c>
      <c r="AD185" s="1">
        <v>8598.35</v>
      </c>
      <c r="AE185">
        <v>902.57</v>
      </c>
      <c r="AF185" s="1">
        <v>226978.04</v>
      </c>
      <c r="AG185" t="s">
        <v>4</v>
      </c>
      <c r="AH185" s="1">
        <v>51795</v>
      </c>
      <c r="AI185" s="1">
        <v>97984.88</v>
      </c>
      <c r="AJ185">
        <v>68.95</v>
      </c>
      <c r="AK185">
        <v>37.04</v>
      </c>
      <c r="AL185">
        <v>42.59</v>
      </c>
      <c r="AM185">
        <v>5</v>
      </c>
      <c r="AN185" s="1">
        <v>1368.23</v>
      </c>
      <c r="AO185">
        <v>0.63419999999999999</v>
      </c>
      <c r="AP185" s="1">
        <v>1372.68</v>
      </c>
      <c r="AQ185" s="1">
        <v>2112.3200000000002</v>
      </c>
      <c r="AR185" s="1">
        <v>7155.88</v>
      </c>
      <c r="AS185">
        <v>823.59</v>
      </c>
      <c r="AT185">
        <v>342.34</v>
      </c>
      <c r="AU185" s="1">
        <v>11806.8</v>
      </c>
      <c r="AV185" s="1">
        <v>3411.31</v>
      </c>
      <c r="AW185">
        <v>0.2752</v>
      </c>
      <c r="AX185" s="1">
        <v>7407.75</v>
      </c>
      <c r="AY185">
        <v>0.59760000000000002</v>
      </c>
      <c r="AZ185" s="1">
        <v>1124.83</v>
      </c>
      <c r="BA185">
        <v>9.0700000000000003E-2</v>
      </c>
      <c r="BB185">
        <v>452.95</v>
      </c>
      <c r="BC185">
        <v>3.6499999999999998E-2</v>
      </c>
      <c r="BD185" s="1">
        <v>12396.85</v>
      </c>
      <c r="BE185" s="1">
        <v>2074.4299999999998</v>
      </c>
      <c r="BF185">
        <v>0.24510000000000001</v>
      </c>
      <c r="BG185">
        <v>0.59460000000000002</v>
      </c>
      <c r="BH185">
        <v>0.22919999999999999</v>
      </c>
      <c r="BI185">
        <v>0.13039999999999999</v>
      </c>
      <c r="BJ185">
        <v>2.9700000000000001E-2</v>
      </c>
      <c r="BK185">
        <v>1.61E-2</v>
      </c>
    </row>
    <row r="186" spans="1:63" x14ac:dyDescent="0.25">
      <c r="A186" t="s">
        <v>188</v>
      </c>
      <c r="B186">
        <v>50484</v>
      </c>
      <c r="C186">
        <v>112.52</v>
      </c>
      <c r="D186">
        <v>8.7100000000000009</v>
      </c>
      <c r="E186">
        <v>980.53</v>
      </c>
      <c r="F186">
        <v>971.67</v>
      </c>
      <c r="G186">
        <v>1.6000000000000001E-3</v>
      </c>
      <c r="H186">
        <v>4.0000000000000002E-4</v>
      </c>
      <c r="I186">
        <v>5.1999999999999998E-3</v>
      </c>
      <c r="J186">
        <v>8.9999999999999998E-4</v>
      </c>
      <c r="K186">
        <v>8.8999999999999999E-3</v>
      </c>
      <c r="L186">
        <v>0.96430000000000005</v>
      </c>
      <c r="M186">
        <v>1.8800000000000001E-2</v>
      </c>
      <c r="N186">
        <v>0.437</v>
      </c>
      <c r="O186">
        <v>1E-3</v>
      </c>
      <c r="P186">
        <v>0.15609999999999999</v>
      </c>
      <c r="Q186" s="1">
        <v>54723.63</v>
      </c>
      <c r="R186">
        <v>0.2374</v>
      </c>
      <c r="S186">
        <v>0.1852</v>
      </c>
      <c r="T186">
        <v>0.57740000000000002</v>
      </c>
      <c r="U186">
        <v>9.11</v>
      </c>
      <c r="V186" s="1">
        <v>67933.440000000002</v>
      </c>
      <c r="W186">
        <v>103.66</v>
      </c>
      <c r="X186" s="1">
        <v>169612.89</v>
      </c>
      <c r="Y186">
        <v>0.70189999999999997</v>
      </c>
      <c r="Z186">
        <v>8.6999999999999994E-2</v>
      </c>
      <c r="AA186">
        <v>0.21110000000000001</v>
      </c>
      <c r="AB186">
        <v>0.29809999999999998</v>
      </c>
      <c r="AC186">
        <v>169.61</v>
      </c>
      <c r="AD186" s="1">
        <v>4602.29</v>
      </c>
      <c r="AE186">
        <v>434.28</v>
      </c>
      <c r="AF186" s="1">
        <v>149218.82</v>
      </c>
      <c r="AG186" t="s">
        <v>4</v>
      </c>
      <c r="AH186" s="1">
        <v>32469</v>
      </c>
      <c r="AI186" s="1">
        <v>50858.58</v>
      </c>
      <c r="AJ186">
        <v>35.479999999999997</v>
      </c>
      <c r="AK186">
        <v>23.88</v>
      </c>
      <c r="AL186">
        <v>27.06</v>
      </c>
      <c r="AM186">
        <v>4.2699999999999996</v>
      </c>
      <c r="AN186" s="1">
        <v>1122.33</v>
      </c>
      <c r="AO186">
        <v>1.0664</v>
      </c>
      <c r="AP186" s="1">
        <v>1670.95</v>
      </c>
      <c r="AQ186" s="1">
        <v>2488.44</v>
      </c>
      <c r="AR186" s="1">
        <v>6732.63</v>
      </c>
      <c r="AS186">
        <v>582.47</v>
      </c>
      <c r="AT186">
        <v>350.27</v>
      </c>
      <c r="AU186" s="1">
        <v>11824.76</v>
      </c>
      <c r="AV186" s="1">
        <v>7257.53</v>
      </c>
      <c r="AW186">
        <v>0.51239999999999997</v>
      </c>
      <c r="AX186" s="1">
        <v>4409.4799999999996</v>
      </c>
      <c r="AY186">
        <v>0.31130000000000002</v>
      </c>
      <c r="AZ186" s="1">
        <v>1598.34</v>
      </c>
      <c r="BA186">
        <v>0.1128</v>
      </c>
      <c r="BB186">
        <v>899.29</v>
      </c>
      <c r="BC186">
        <v>6.3500000000000001E-2</v>
      </c>
      <c r="BD186" s="1">
        <v>14164.64</v>
      </c>
      <c r="BE186" s="1">
        <v>6499.37</v>
      </c>
      <c r="BF186">
        <v>2.2816999999999998</v>
      </c>
      <c r="BG186">
        <v>0.50339999999999996</v>
      </c>
      <c r="BH186">
        <v>0.22509999999999999</v>
      </c>
      <c r="BI186">
        <v>0.21199999999999999</v>
      </c>
      <c r="BJ186">
        <v>0.04</v>
      </c>
      <c r="BK186">
        <v>1.95E-2</v>
      </c>
    </row>
    <row r="187" spans="1:63" x14ac:dyDescent="0.25">
      <c r="A187" t="s">
        <v>189</v>
      </c>
      <c r="B187">
        <v>49783</v>
      </c>
      <c r="C187">
        <v>55</v>
      </c>
      <c r="D187">
        <v>14.96</v>
      </c>
      <c r="E187">
        <v>823.01</v>
      </c>
      <c r="F187">
        <v>855.66</v>
      </c>
      <c r="G187">
        <v>4.3E-3</v>
      </c>
      <c r="H187">
        <v>3.0999999999999999E-3</v>
      </c>
      <c r="I187">
        <v>3.0000000000000001E-3</v>
      </c>
      <c r="J187">
        <v>1E-4</v>
      </c>
      <c r="K187">
        <v>1.2E-2</v>
      </c>
      <c r="L187">
        <v>0.96860000000000002</v>
      </c>
      <c r="M187">
        <v>8.8000000000000005E-3</v>
      </c>
      <c r="N187">
        <v>0.14369999999999999</v>
      </c>
      <c r="O187">
        <v>3.7000000000000002E-3</v>
      </c>
      <c r="P187">
        <v>0.1077</v>
      </c>
      <c r="Q187" s="1">
        <v>60411.19</v>
      </c>
      <c r="R187">
        <v>0.16969999999999999</v>
      </c>
      <c r="S187">
        <v>0.17469999999999999</v>
      </c>
      <c r="T187">
        <v>0.65559999999999996</v>
      </c>
      <c r="U187">
        <v>6.45</v>
      </c>
      <c r="V187" s="1">
        <v>69447.399999999994</v>
      </c>
      <c r="W187">
        <v>124.44</v>
      </c>
      <c r="X187" s="1">
        <v>173161.54</v>
      </c>
      <c r="Y187">
        <v>0.84350000000000003</v>
      </c>
      <c r="Z187">
        <v>0.1032</v>
      </c>
      <c r="AA187">
        <v>5.33E-2</v>
      </c>
      <c r="AB187">
        <v>0.1565</v>
      </c>
      <c r="AC187">
        <v>173.16</v>
      </c>
      <c r="AD187" s="1">
        <v>4487.7</v>
      </c>
      <c r="AE187">
        <v>538.29999999999995</v>
      </c>
      <c r="AF187" s="1">
        <v>155994.41</v>
      </c>
      <c r="AG187" t="s">
        <v>4</v>
      </c>
      <c r="AH187" s="1">
        <v>39569</v>
      </c>
      <c r="AI187" s="1">
        <v>64674.47</v>
      </c>
      <c r="AJ187">
        <v>38.43</v>
      </c>
      <c r="AK187">
        <v>24.16</v>
      </c>
      <c r="AL187">
        <v>28.97</v>
      </c>
      <c r="AM187">
        <v>5.05</v>
      </c>
      <c r="AN187" s="1">
        <v>1808.65</v>
      </c>
      <c r="AO187">
        <v>1.0989</v>
      </c>
      <c r="AP187" s="1">
        <v>1401.3</v>
      </c>
      <c r="AQ187" s="1">
        <v>1996.65</v>
      </c>
      <c r="AR187" s="1">
        <v>6767.23</v>
      </c>
      <c r="AS187">
        <v>434.4</v>
      </c>
      <c r="AT187">
        <v>357.26</v>
      </c>
      <c r="AU187" s="1">
        <v>10956.85</v>
      </c>
      <c r="AV187" s="1">
        <v>5646.72</v>
      </c>
      <c r="AW187">
        <v>0.43130000000000002</v>
      </c>
      <c r="AX187" s="1">
        <v>4996.3500000000004</v>
      </c>
      <c r="AY187">
        <v>0.38159999999999999</v>
      </c>
      <c r="AZ187" s="1">
        <v>1985.15</v>
      </c>
      <c r="BA187">
        <v>0.15160000000000001</v>
      </c>
      <c r="BB187">
        <v>464.02</v>
      </c>
      <c r="BC187">
        <v>3.5400000000000001E-2</v>
      </c>
      <c r="BD187" s="1">
        <v>13092.23</v>
      </c>
      <c r="BE187" s="1">
        <v>5324.49</v>
      </c>
      <c r="BF187">
        <v>1.2841</v>
      </c>
      <c r="BG187">
        <v>0.55869999999999997</v>
      </c>
      <c r="BH187">
        <v>0.23080000000000001</v>
      </c>
      <c r="BI187">
        <v>0.15179999999999999</v>
      </c>
      <c r="BJ187">
        <v>3.1300000000000001E-2</v>
      </c>
      <c r="BK187">
        <v>2.7300000000000001E-2</v>
      </c>
    </row>
    <row r="188" spans="1:63" x14ac:dyDescent="0.25">
      <c r="A188" t="s">
        <v>190</v>
      </c>
      <c r="B188">
        <v>48595</v>
      </c>
      <c r="C188">
        <v>88.52</v>
      </c>
      <c r="D188">
        <v>10.050000000000001</v>
      </c>
      <c r="E188">
        <v>889.92</v>
      </c>
      <c r="F188">
        <v>933.6</v>
      </c>
      <c r="G188">
        <v>3.7000000000000002E-3</v>
      </c>
      <c r="H188">
        <v>8.9999999999999998E-4</v>
      </c>
      <c r="I188">
        <v>4.4000000000000003E-3</v>
      </c>
      <c r="J188">
        <v>5.9999999999999995E-4</v>
      </c>
      <c r="K188">
        <v>1.67E-2</v>
      </c>
      <c r="L188">
        <v>0.95450000000000002</v>
      </c>
      <c r="M188">
        <v>1.9099999999999999E-2</v>
      </c>
      <c r="N188">
        <v>0.21740000000000001</v>
      </c>
      <c r="O188">
        <v>1.9E-3</v>
      </c>
      <c r="P188">
        <v>0.1176</v>
      </c>
      <c r="Q188" s="1">
        <v>59294.53</v>
      </c>
      <c r="R188">
        <v>0.17960000000000001</v>
      </c>
      <c r="S188">
        <v>0.16700000000000001</v>
      </c>
      <c r="T188">
        <v>0.65339999999999998</v>
      </c>
      <c r="U188">
        <v>7.08</v>
      </c>
      <c r="V188" s="1">
        <v>76694.399999999994</v>
      </c>
      <c r="W188">
        <v>122.05</v>
      </c>
      <c r="X188" s="1">
        <v>178488.01</v>
      </c>
      <c r="Y188">
        <v>0.8619</v>
      </c>
      <c r="Z188">
        <v>7.1199999999999999E-2</v>
      </c>
      <c r="AA188">
        <v>6.6900000000000001E-2</v>
      </c>
      <c r="AB188">
        <v>0.1381</v>
      </c>
      <c r="AC188">
        <v>178.49</v>
      </c>
      <c r="AD188" s="1">
        <v>4496.09</v>
      </c>
      <c r="AE188">
        <v>541.03</v>
      </c>
      <c r="AF188" s="1">
        <v>160116.66</v>
      </c>
      <c r="AG188" t="s">
        <v>4</v>
      </c>
      <c r="AH188" s="1">
        <v>36590</v>
      </c>
      <c r="AI188" s="1">
        <v>57027.98</v>
      </c>
      <c r="AJ188">
        <v>35.770000000000003</v>
      </c>
      <c r="AK188">
        <v>23.85</v>
      </c>
      <c r="AL188">
        <v>26.12</v>
      </c>
      <c r="AM188">
        <v>4.91</v>
      </c>
      <c r="AN188" s="1">
        <v>1850.06</v>
      </c>
      <c r="AO188">
        <v>1.3762000000000001</v>
      </c>
      <c r="AP188" s="1">
        <v>1481.09</v>
      </c>
      <c r="AQ188" s="1">
        <v>2107.15</v>
      </c>
      <c r="AR188" s="1">
        <v>6588.06</v>
      </c>
      <c r="AS188">
        <v>576.13</v>
      </c>
      <c r="AT188">
        <v>370.6</v>
      </c>
      <c r="AU188" s="1">
        <v>11123.04</v>
      </c>
      <c r="AV188" s="1">
        <v>5747.34</v>
      </c>
      <c r="AW188">
        <v>0.43519999999999998</v>
      </c>
      <c r="AX188" s="1">
        <v>5002.1099999999997</v>
      </c>
      <c r="AY188">
        <v>0.37880000000000003</v>
      </c>
      <c r="AZ188" s="1">
        <v>1921.46</v>
      </c>
      <c r="BA188">
        <v>0.14549999999999999</v>
      </c>
      <c r="BB188">
        <v>534.85</v>
      </c>
      <c r="BC188">
        <v>4.0500000000000001E-2</v>
      </c>
      <c r="BD188" s="1">
        <v>13205.76</v>
      </c>
      <c r="BE188" s="1">
        <v>5457.3</v>
      </c>
      <c r="BF188">
        <v>1.5528</v>
      </c>
      <c r="BG188">
        <v>0.54379999999999995</v>
      </c>
      <c r="BH188">
        <v>0.2172</v>
      </c>
      <c r="BI188">
        <v>0.17519999999999999</v>
      </c>
      <c r="BJ188">
        <v>3.5400000000000001E-2</v>
      </c>
      <c r="BK188">
        <v>2.8299999999999999E-2</v>
      </c>
    </row>
    <row r="189" spans="1:63" x14ac:dyDescent="0.25">
      <c r="A189" t="s">
        <v>191</v>
      </c>
      <c r="B189">
        <v>43992</v>
      </c>
      <c r="C189">
        <v>26.05</v>
      </c>
      <c r="D189">
        <v>105.95</v>
      </c>
      <c r="E189" s="1">
        <v>2759.81</v>
      </c>
      <c r="F189" s="1">
        <v>2434.85</v>
      </c>
      <c r="G189">
        <v>3.7000000000000002E-3</v>
      </c>
      <c r="H189">
        <v>6.9999999999999999E-4</v>
      </c>
      <c r="I189">
        <v>0.16109999999999999</v>
      </c>
      <c r="J189">
        <v>1.2999999999999999E-3</v>
      </c>
      <c r="K189">
        <v>0.1074</v>
      </c>
      <c r="L189">
        <v>0.62350000000000005</v>
      </c>
      <c r="M189">
        <v>0.1021</v>
      </c>
      <c r="N189">
        <v>0.86750000000000005</v>
      </c>
      <c r="O189">
        <v>2.6700000000000002E-2</v>
      </c>
      <c r="P189">
        <v>0.1797</v>
      </c>
      <c r="Q189" s="1">
        <v>58682.13</v>
      </c>
      <c r="R189">
        <v>0.24979999999999999</v>
      </c>
      <c r="S189">
        <v>0.18629999999999999</v>
      </c>
      <c r="T189">
        <v>0.56389999999999996</v>
      </c>
      <c r="U189">
        <v>21.23</v>
      </c>
      <c r="V189" s="1">
        <v>75247.27</v>
      </c>
      <c r="W189">
        <v>127.27</v>
      </c>
      <c r="X189" s="1">
        <v>99534.69</v>
      </c>
      <c r="Y189">
        <v>0.64959999999999996</v>
      </c>
      <c r="Z189">
        <v>0.24979999999999999</v>
      </c>
      <c r="AA189">
        <v>0.10059999999999999</v>
      </c>
      <c r="AB189">
        <v>0.35039999999999999</v>
      </c>
      <c r="AC189">
        <v>99.53</v>
      </c>
      <c r="AD189" s="1">
        <v>3368.96</v>
      </c>
      <c r="AE189">
        <v>416.1</v>
      </c>
      <c r="AF189" s="1">
        <v>83572.41</v>
      </c>
      <c r="AG189" t="s">
        <v>4</v>
      </c>
      <c r="AH189" s="1">
        <v>27354</v>
      </c>
      <c r="AI189" s="1">
        <v>41980.72</v>
      </c>
      <c r="AJ189">
        <v>51.42</v>
      </c>
      <c r="AK189">
        <v>32.49</v>
      </c>
      <c r="AL189">
        <v>38.74</v>
      </c>
      <c r="AM189">
        <v>4.62</v>
      </c>
      <c r="AN189" s="1">
        <v>1873.88</v>
      </c>
      <c r="AO189">
        <v>0.93579999999999997</v>
      </c>
      <c r="AP189" s="1">
        <v>1685.76</v>
      </c>
      <c r="AQ189" s="1">
        <v>2364.19</v>
      </c>
      <c r="AR189" s="1">
        <v>7235.92</v>
      </c>
      <c r="AS189">
        <v>747.67</v>
      </c>
      <c r="AT189">
        <v>397.34</v>
      </c>
      <c r="AU189" s="1">
        <v>12430.87</v>
      </c>
      <c r="AV189" s="1">
        <v>9067.66</v>
      </c>
      <c r="AW189">
        <v>0.59970000000000001</v>
      </c>
      <c r="AX189" s="1">
        <v>3460.23</v>
      </c>
      <c r="AY189">
        <v>0.2288</v>
      </c>
      <c r="AZ189" s="1">
        <v>1083.3399999999999</v>
      </c>
      <c r="BA189">
        <v>7.1599999999999997E-2</v>
      </c>
      <c r="BB189" s="1">
        <v>1509.44</v>
      </c>
      <c r="BC189">
        <v>9.98E-2</v>
      </c>
      <c r="BD189" s="1">
        <v>15120.67</v>
      </c>
      <c r="BE189" s="1">
        <v>6182.46</v>
      </c>
      <c r="BF189">
        <v>2.8370000000000002</v>
      </c>
      <c r="BG189">
        <v>0.4945</v>
      </c>
      <c r="BH189">
        <v>0.21779999999999999</v>
      </c>
      <c r="BI189">
        <v>0.24809999999999999</v>
      </c>
      <c r="BJ189">
        <v>2.7400000000000001E-2</v>
      </c>
      <c r="BK189">
        <v>1.2200000000000001E-2</v>
      </c>
    </row>
    <row r="190" spans="1:63" x14ac:dyDescent="0.25">
      <c r="A190" t="s">
        <v>192</v>
      </c>
      <c r="B190">
        <v>44008</v>
      </c>
      <c r="C190">
        <v>42.43</v>
      </c>
      <c r="D190">
        <v>69.040000000000006</v>
      </c>
      <c r="E190" s="1">
        <v>2929.29</v>
      </c>
      <c r="F190" s="1">
        <v>2748.66</v>
      </c>
      <c r="G190">
        <v>6.1999999999999998E-3</v>
      </c>
      <c r="H190">
        <v>8.0000000000000004E-4</v>
      </c>
      <c r="I190">
        <v>2.2599999999999999E-2</v>
      </c>
      <c r="J190">
        <v>8.9999999999999998E-4</v>
      </c>
      <c r="K190">
        <v>4.6399999999999997E-2</v>
      </c>
      <c r="L190">
        <v>0.87080000000000002</v>
      </c>
      <c r="M190">
        <v>5.2299999999999999E-2</v>
      </c>
      <c r="N190">
        <v>0.48480000000000001</v>
      </c>
      <c r="O190">
        <v>1.6899999999999998E-2</v>
      </c>
      <c r="P190">
        <v>0.15559999999999999</v>
      </c>
      <c r="Q190" s="1">
        <v>60479.08</v>
      </c>
      <c r="R190">
        <v>0.1986</v>
      </c>
      <c r="S190">
        <v>0.19070000000000001</v>
      </c>
      <c r="T190">
        <v>0.61070000000000002</v>
      </c>
      <c r="U190">
        <v>19.86</v>
      </c>
      <c r="V190" s="1">
        <v>83537.78</v>
      </c>
      <c r="W190">
        <v>143.43</v>
      </c>
      <c r="X190" s="1">
        <v>134040.04999999999</v>
      </c>
      <c r="Y190">
        <v>0.72330000000000005</v>
      </c>
      <c r="Z190">
        <v>0.2198</v>
      </c>
      <c r="AA190">
        <v>5.6899999999999999E-2</v>
      </c>
      <c r="AB190">
        <v>0.2767</v>
      </c>
      <c r="AC190">
        <v>134.04</v>
      </c>
      <c r="AD190" s="1">
        <v>4292.34</v>
      </c>
      <c r="AE190">
        <v>496.04</v>
      </c>
      <c r="AF190" s="1">
        <v>123189.61</v>
      </c>
      <c r="AG190" t="s">
        <v>4</v>
      </c>
      <c r="AH190" s="1">
        <v>31642</v>
      </c>
      <c r="AI190" s="1">
        <v>49784.15</v>
      </c>
      <c r="AJ190">
        <v>51.53</v>
      </c>
      <c r="AK190">
        <v>29.83</v>
      </c>
      <c r="AL190">
        <v>37.380000000000003</v>
      </c>
      <c r="AM190">
        <v>3.99</v>
      </c>
      <c r="AN190" s="1">
        <v>1242.21</v>
      </c>
      <c r="AO190">
        <v>0.97009999999999996</v>
      </c>
      <c r="AP190" s="1">
        <v>1448.89</v>
      </c>
      <c r="AQ190" s="1">
        <v>1897.93</v>
      </c>
      <c r="AR190" s="1">
        <v>6552.55</v>
      </c>
      <c r="AS190">
        <v>681.12</v>
      </c>
      <c r="AT190">
        <v>332.35</v>
      </c>
      <c r="AU190" s="1">
        <v>10912.83</v>
      </c>
      <c r="AV190" s="1">
        <v>6068.31</v>
      </c>
      <c r="AW190">
        <v>0.48770000000000002</v>
      </c>
      <c r="AX190" s="1">
        <v>4368.2299999999996</v>
      </c>
      <c r="AY190">
        <v>0.35110000000000002</v>
      </c>
      <c r="AZ190" s="1">
        <v>1075.93</v>
      </c>
      <c r="BA190">
        <v>8.6499999999999994E-2</v>
      </c>
      <c r="BB190">
        <v>929.28</v>
      </c>
      <c r="BC190">
        <v>7.4700000000000003E-2</v>
      </c>
      <c r="BD190" s="1">
        <v>12441.74</v>
      </c>
      <c r="BE190" s="1">
        <v>4572.0600000000004</v>
      </c>
      <c r="BF190">
        <v>1.4396</v>
      </c>
      <c r="BG190">
        <v>0.53280000000000005</v>
      </c>
      <c r="BH190">
        <v>0.2205</v>
      </c>
      <c r="BI190">
        <v>0.20430000000000001</v>
      </c>
      <c r="BJ190">
        <v>2.92E-2</v>
      </c>
      <c r="BK190">
        <v>1.32E-2</v>
      </c>
    </row>
    <row r="191" spans="1:63" x14ac:dyDescent="0.25">
      <c r="A191" t="s">
        <v>193</v>
      </c>
      <c r="B191">
        <v>48843</v>
      </c>
      <c r="C191">
        <v>186.81</v>
      </c>
      <c r="D191">
        <v>9.48</v>
      </c>
      <c r="E191" s="1">
        <v>1770.36</v>
      </c>
      <c r="F191" s="1">
        <v>1667.02</v>
      </c>
      <c r="G191">
        <v>1.6000000000000001E-3</v>
      </c>
      <c r="H191">
        <v>2.0000000000000001E-4</v>
      </c>
      <c r="I191">
        <v>5.7999999999999996E-3</v>
      </c>
      <c r="J191">
        <v>1E-3</v>
      </c>
      <c r="K191">
        <v>1.3100000000000001E-2</v>
      </c>
      <c r="L191">
        <v>0.95779999999999998</v>
      </c>
      <c r="M191">
        <v>2.0400000000000001E-2</v>
      </c>
      <c r="N191">
        <v>0.4708</v>
      </c>
      <c r="O191">
        <v>3.3999999999999998E-3</v>
      </c>
      <c r="P191">
        <v>0.1578</v>
      </c>
      <c r="Q191" s="1">
        <v>54675.42</v>
      </c>
      <c r="R191">
        <v>0.20480000000000001</v>
      </c>
      <c r="S191">
        <v>0.20930000000000001</v>
      </c>
      <c r="T191">
        <v>0.58589999999999998</v>
      </c>
      <c r="U191">
        <v>14.08</v>
      </c>
      <c r="V191" s="1">
        <v>70727.199999999997</v>
      </c>
      <c r="W191">
        <v>121.33</v>
      </c>
      <c r="X191" s="1">
        <v>204145.11</v>
      </c>
      <c r="Y191">
        <v>0.59250000000000003</v>
      </c>
      <c r="Z191">
        <v>0.1583</v>
      </c>
      <c r="AA191">
        <v>0.2492</v>
      </c>
      <c r="AB191">
        <v>0.40749999999999997</v>
      </c>
      <c r="AC191">
        <v>204.15</v>
      </c>
      <c r="AD191" s="1">
        <v>5599.14</v>
      </c>
      <c r="AE191">
        <v>433.37</v>
      </c>
      <c r="AF191" s="1">
        <v>162111.65</v>
      </c>
      <c r="AG191" t="s">
        <v>4</v>
      </c>
      <c r="AH191" s="1">
        <v>32255</v>
      </c>
      <c r="AI191" s="1">
        <v>50401.83</v>
      </c>
      <c r="AJ191">
        <v>34.54</v>
      </c>
      <c r="AK191">
        <v>23.75</v>
      </c>
      <c r="AL191">
        <v>26.57</v>
      </c>
      <c r="AM191">
        <v>4.47</v>
      </c>
      <c r="AN191" s="1">
        <v>1204.42</v>
      </c>
      <c r="AO191">
        <v>0.95</v>
      </c>
      <c r="AP191" s="1">
        <v>1545.8</v>
      </c>
      <c r="AQ191" s="1">
        <v>2560.71</v>
      </c>
      <c r="AR191" s="1">
        <v>6701.45</v>
      </c>
      <c r="AS191">
        <v>566.07000000000005</v>
      </c>
      <c r="AT191">
        <v>302.72000000000003</v>
      </c>
      <c r="AU191" s="1">
        <v>11676.74</v>
      </c>
      <c r="AV191" s="1">
        <v>7094.63</v>
      </c>
      <c r="AW191">
        <v>0.49009999999999998</v>
      </c>
      <c r="AX191" s="1">
        <v>5183.84</v>
      </c>
      <c r="AY191">
        <v>0.35809999999999997</v>
      </c>
      <c r="AZ191" s="1">
        <v>1243.44</v>
      </c>
      <c r="BA191">
        <v>8.5900000000000004E-2</v>
      </c>
      <c r="BB191">
        <v>954.92</v>
      </c>
      <c r="BC191">
        <v>6.6000000000000003E-2</v>
      </c>
      <c r="BD191" s="1">
        <v>14476.83</v>
      </c>
      <c r="BE191" s="1">
        <v>5724.53</v>
      </c>
      <c r="BF191">
        <v>1.8939999999999999</v>
      </c>
      <c r="BG191">
        <v>0.50919999999999999</v>
      </c>
      <c r="BH191">
        <v>0.23419999999999999</v>
      </c>
      <c r="BI191">
        <v>0.19939999999999999</v>
      </c>
      <c r="BJ191">
        <v>4.1200000000000001E-2</v>
      </c>
      <c r="BK191">
        <v>1.6E-2</v>
      </c>
    </row>
    <row r="192" spans="1:63" x14ac:dyDescent="0.25">
      <c r="A192" t="s">
        <v>194</v>
      </c>
      <c r="B192">
        <v>46649</v>
      </c>
      <c r="C192">
        <v>79.52</v>
      </c>
      <c r="D192">
        <v>9.23</v>
      </c>
      <c r="E192">
        <v>734.1</v>
      </c>
      <c r="F192">
        <v>745.57</v>
      </c>
      <c r="G192">
        <v>2.5000000000000001E-3</v>
      </c>
      <c r="H192">
        <v>5.9999999999999995E-4</v>
      </c>
      <c r="I192">
        <v>5.1999999999999998E-3</v>
      </c>
      <c r="J192">
        <v>1.6999999999999999E-3</v>
      </c>
      <c r="K192">
        <v>2.0899999999999998E-2</v>
      </c>
      <c r="L192">
        <v>0.94950000000000001</v>
      </c>
      <c r="M192">
        <v>1.9699999999999999E-2</v>
      </c>
      <c r="N192">
        <v>0.2853</v>
      </c>
      <c r="O192">
        <v>1.4E-3</v>
      </c>
      <c r="P192">
        <v>0.13519999999999999</v>
      </c>
      <c r="Q192" s="1">
        <v>55578.9</v>
      </c>
      <c r="R192">
        <v>0.24</v>
      </c>
      <c r="S192">
        <v>0.17960000000000001</v>
      </c>
      <c r="T192">
        <v>0.58040000000000003</v>
      </c>
      <c r="U192">
        <v>7.91</v>
      </c>
      <c r="V192" s="1">
        <v>63815.44</v>
      </c>
      <c r="W192">
        <v>89.3</v>
      </c>
      <c r="X192" s="1">
        <v>157616.06</v>
      </c>
      <c r="Y192">
        <v>0.86950000000000005</v>
      </c>
      <c r="Z192">
        <v>4.5199999999999997E-2</v>
      </c>
      <c r="AA192">
        <v>8.5300000000000001E-2</v>
      </c>
      <c r="AB192">
        <v>0.1305</v>
      </c>
      <c r="AC192">
        <v>157.62</v>
      </c>
      <c r="AD192" s="1">
        <v>3901.41</v>
      </c>
      <c r="AE192">
        <v>477.59</v>
      </c>
      <c r="AF192" s="1">
        <v>151949.41</v>
      </c>
      <c r="AG192" t="s">
        <v>4</v>
      </c>
      <c r="AH192" s="1">
        <v>35135</v>
      </c>
      <c r="AI192" s="1">
        <v>51559.95</v>
      </c>
      <c r="AJ192">
        <v>35.72</v>
      </c>
      <c r="AK192">
        <v>23.25</v>
      </c>
      <c r="AL192">
        <v>25.7</v>
      </c>
      <c r="AM192">
        <v>4.5199999999999996</v>
      </c>
      <c r="AN192" s="1">
        <v>1673.34</v>
      </c>
      <c r="AO192">
        <v>1.546</v>
      </c>
      <c r="AP192" s="1">
        <v>1648.78</v>
      </c>
      <c r="AQ192" s="1">
        <v>2218.54</v>
      </c>
      <c r="AR192" s="1">
        <v>6832.02</v>
      </c>
      <c r="AS192">
        <v>579.04999999999995</v>
      </c>
      <c r="AT192">
        <v>318.67</v>
      </c>
      <c r="AU192" s="1">
        <v>11597.07</v>
      </c>
      <c r="AV192" s="1">
        <v>6851.25</v>
      </c>
      <c r="AW192">
        <v>0.49059999999999998</v>
      </c>
      <c r="AX192" s="1">
        <v>4658.08</v>
      </c>
      <c r="AY192">
        <v>0.33350000000000002</v>
      </c>
      <c r="AZ192" s="1">
        <v>1809.9</v>
      </c>
      <c r="BA192">
        <v>0.12959999999999999</v>
      </c>
      <c r="BB192">
        <v>646.48</v>
      </c>
      <c r="BC192">
        <v>4.6300000000000001E-2</v>
      </c>
      <c r="BD192" s="1">
        <v>13965.71</v>
      </c>
      <c r="BE192" s="1">
        <v>6374.42</v>
      </c>
      <c r="BF192">
        <v>2.2521</v>
      </c>
      <c r="BG192">
        <v>0.52459999999999996</v>
      </c>
      <c r="BH192">
        <v>0.2109</v>
      </c>
      <c r="BI192">
        <v>0.19550000000000001</v>
      </c>
      <c r="BJ192">
        <v>3.8399999999999997E-2</v>
      </c>
      <c r="BK192">
        <v>3.04E-2</v>
      </c>
    </row>
    <row r="193" spans="1:63" x14ac:dyDescent="0.25">
      <c r="A193" t="s">
        <v>195</v>
      </c>
      <c r="B193">
        <v>47852</v>
      </c>
      <c r="C193">
        <v>96.76</v>
      </c>
      <c r="D193">
        <v>12.82</v>
      </c>
      <c r="E193" s="1">
        <v>1240.68</v>
      </c>
      <c r="F193" s="1">
        <v>1225.9000000000001</v>
      </c>
      <c r="G193">
        <v>1.6000000000000001E-3</v>
      </c>
      <c r="H193">
        <v>5.9999999999999995E-4</v>
      </c>
      <c r="I193">
        <v>5.4999999999999997E-3</v>
      </c>
      <c r="J193">
        <v>1E-3</v>
      </c>
      <c r="K193">
        <v>1.6500000000000001E-2</v>
      </c>
      <c r="L193">
        <v>0.95109999999999995</v>
      </c>
      <c r="M193">
        <v>2.3599999999999999E-2</v>
      </c>
      <c r="N193">
        <v>0.36559999999999998</v>
      </c>
      <c r="O193">
        <v>6.9999999999999999E-4</v>
      </c>
      <c r="P193">
        <v>0.1421</v>
      </c>
      <c r="Q193" s="1">
        <v>56352.31</v>
      </c>
      <c r="R193">
        <v>0.21510000000000001</v>
      </c>
      <c r="S193">
        <v>0.16719999999999999</v>
      </c>
      <c r="T193">
        <v>0.61770000000000003</v>
      </c>
      <c r="U193">
        <v>10.66</v>
      </c>
      <c r="V193" s="1">
        <v>72651</v>
      </c>
      <c r="W193">
        <v>111.65</v>
      </c>
      <c r="X193" s="1">
        <v>154478.01999999999</v>
      </c>
      <c r="Y193">
        <v>0.81540000000000001</v>
      </c>
      <c r="Z193">
        <v>7.0699999999999999E-2</v>
      </c>
      <c r="AA193">
        <v>0.1139</v>
      </c>
      <c r="AB193">
        <v>0.18459999999999999</v>
      </c>
      <c r="AC193">
        <v>154.47999999999999</v>
      </c>
      <c r="AD193" s="1">
        <v>4102.83</v>
      </c>
      <c r="AE193">
        <v>461.17</v>
      </c>
      <c r="AF193" s="1">
        <v>144317.89000000001</v>
      </c>
      <c r="AG193" t="s">
        <v>4</v>
      </c>
      <c r="AH193" s="1">
        <v>35502</v>
      </c>
      <c r="AI193" s="1">
        <v>54106.1</v>
      </c>
      <c r="AJ193">
        <v>39.46</v>
      </c>
      <c r="AK193">
        <v>24.36</v>
      </c>
      <c r="AL193">
        <v>27.86</v>
      </c>
      <c r="AM193">
        <v>4.2300000000000004</v>
      </c>
      <c r="AN193" s="1">
        <v>1358.1</v>
      </c>
      <c r="AO193">
        <v>1.1776</v>
      </c>
      <c r="AP193" s="1">
        <v>1455.34</v>
      </c>
      <c r="AQ193" s="1">
        <v>2403.54</v>
      </c>
      <c r="AR193" s="1">
        <v>6393.84</v>
      </c>
      <c r="AS193">
        <v>536.38</v>
      </c>
      <c r="AT193">
        <v>352.45</v>
      </c>
      <c r="AU193" s="1">
        <v>11141.54</v>
      </c>
      <c r="AV193" s="1">
        <v>6344.42</v>
      </c>
      <c r="AW193">
        <v>0.49170000000000003</v>
      </c>
      <c r="AX193" s="1">
        <v>4356.79</v>
      </c>
      <c r="AY193">
        <v>0.3377</v>
      </c>
      <c r="AZ193" s="1">
        <v>1488.37</v>
      </c>
      <c r="BA193">
        <v>0.1154</v>
      </c>
      <c r="BB193">
        <v>712.92</v>
      </c>
      <c r="BC193">
        <v>5.5300000000000002E-2</v>
      </c>
      <c r="BD193" s="1">
        <v>12902.5</v>
      </c>
      <c r="BE193" s="1">
        <v>5705.87</v>
      </c>
      <c r="BF193">
        <v>1.7343</v>
      </c>
      <c r="BG193">
        <v>0.52059999999999995</v>
      </c>
      <c r="BH193">
        <v>0.2263</v>
      </c>
      <c r="BI193">
        <v>0.20130000000000001</v>
      </c>
      <c r="BJ193">
        <v>3.6200000000000003E-2</v>
      </c>
      <c r="BK193">
        <v>1.5699999999999999E-2</v>
      </c>
    </row>
    <row r="194" spans="1:63" x14ac:dyDescent="0.25">
      <c r="A194" t="s">
        <v>196</v>
      </c>
      <c r="B194">
        <v>44016</v>
      </c>
      <c r="C194">
        <v>59.29</v>
      </c>
      <c r="D194">
        <v>52.95</v>
      </c>
      <c r="E194" s="1">
        <v>3138.95</v>
      </c>
      <c r="F194" s="1">
        <v>2783.39</v>
      </c>
      <c r="G194">
        <v>6.7999999999999996E-3</v>
      </c>
      <c r="H194">
        <v>8.0000000000000004E-4</v>
      </c>
      <c r="I194">
        <v>9.7199999999999995E-2</v>
      </c>
      <c r="J194">
        <v>1E-3</v>
      </c>
      <c r="K194">
        <v>9.4500000000000001E-2</v>
      </c>
      <c r="L194">
        <v>0.71689999999999998</v>
      </c>
      <c r="M194">
        <v>8.2799999999999999E-2</v>
      </c>
      <c r="N194">
        <v>0.62849999999999995</v>
      </c>
      <c r="O194">
        <v>2.5999999999999999E-2</v>
      </c>
      <c r="P194">
        <v>0.16139999999999999</v>
      </c>
      <c r="Q194" s="1">
        <v>60275.06</v>
      </c>
      <c r="R194">
        <v>0.22520000000000001</v>
      </c>
      <c r="S194">
        <v>0.18060000000000001</v>
      </c>
      <c r="T194">
        <v>0.59419999999999995</v>
      </c>
      <c r="U194">
        <v>22.95</v>
      </c>
      <c r="V194" s="1">
        <v>81205.210000000006</v>
      </c>
      <c r="W194">
        <v>132.80000000000001</v>
      </c>
      <c r="X194" s="1">
        <v>126503.64</v>
      </c>
      <c r="Y194">
        <v>0.68879999999999997</v>
      </c>
      <c r="Z194">
        <v>0.2339</v>
      </c>
      <c r="AA194">
        <v>7.7299999999999994E-2</v>
      </c>
      <c r="AB194">
        <v>0.31119999999999998</v>
      </c>
      <c r="AC194">
        <v>126.5</v>
      </c>
      <c r="AD194" s="1">
        <v>4112.43</v>
      </c>
      <c r="AE194">
        <v>442.67</v>
      </c>
      <c r="AF194" s="1">
        <v>115746.22</v>
      </c>
      <c r="AG194" t="s">
        <v>4</v>
      </c>
      <c r="AH194" s="1">
        <v>31009</v>
      </c>
      <c r="AI194" s="1">
        <v>47757.25</v>
      </c>
      <c r="AJ194">
        <v>48.17</v>
      </c>
      <c r="AK194">
        <v>29.33</v>
      </c>
      <c r="AL194">
        <v>35.56</v>
      </c>
      <c r="AM194">
        <v>4.33</v>
      </c>
      <c r="AN194" s="1">
        <v>1313.01</v>
      </c>
      <c r="AO194">
        <v>0.96719999999999995</v>
      </c>
      <c r="AP194" s="1">
        <v>1538</v>
      </c>
      <c r="AQ194" s="1">
        <v>2084.94</v>
      </c>
      <c r="AR194" s="1">
        <v>6793.05</v>
      </c>
      <c r="AS194">
        <v>703.46</v>
      </c>
      <c r="AT194">
        <v>315.02999999999997</v>
      </c>
      <c r="AU194" s="1">
        <v>11434.47</v>
      </c>
      <c r="AV194" s="1">
        <v>6972.64</v>
      </c>
      <c r="AW194">
        <v>0.51859999999999995</v>
      </c>
      <c r="AX194" s="1">
        <v>4409.07</v>
      </c>
      <c r="AY194">
        <v>0.32790000000000002</v>
      </c>
      <c r="AZ194">
        <v>930.12</v>
      </c>
      <c r="BA194">
        <v>6.9199999999999998E-2</v>
      </c>
      <c r="BB194" s="1">
        <v>1132.8599999999999</v>
      </c>
      <c r="BC194">
        <v>8.43E-2</v>
      </c>
      <c r="BD194" s="1">
        <v>13444.7</v>
      </c>
      <c r="BE194" s="1">
        <v>4720.57</v>
      </c>
      <c r="BF194">
        <v>1.6636</v>
      </c>
      <c r="BG194">
        <v>0.51439999999999997</v>
      </c>
      <c r="BH194">
        <v>0.21629999999999999</v>
      </c>
      <c r="BI194">
        <v>0.22800000000000001</v>
      </c>
      <c r="BJ194">
        <v>2.9600000000000001E-2</v>
      </c>
      <c r="BK194">
        <v>1.1599999999999999E-2</v>
      </c>
    </row>
    <row r="195" spans="1:63" x14ac:dyDescent="0.25">
      <c r="A195" t="s">
        <v>197</v>
      </c>
      <c r="B195">
        <v>50492</v>
      </c>
      <c r="C195">
        <v>115.14</v>
      </c>
      <c r="D195">
        <v>6.41</v>
      </c>
      <c r="E195">
        <v>738.02</v>
      </c>
      <c r="F195">
        <v>756.93</v>
      </c>
      <c r="G195">
        <v>2.3999999999999998E-3</v>
      </c>
      <c r="H195">
        <v>4.0000000000000002E-4</v>
      </c>
      <c r="I195">
        <v>2.8E-3</v>
      </c>
      <c r="J195">
        <v>1.1000000000000001E-3</v>
      </c>
      <c r="K195">
        <v>1.2699999999999999E-2</v>
      </c>
      <c r="L195">
        <v>0.96579999999999999</v>
      </c>
      <c r="M195">
        <v>1.47E-2</v>
      </c>
      <c r="N195">
        <v>0.40279999999999999</v>
      </c>
      <c r="O195">
        <v>3.0999999999999999E-3</v>
      </c>
      <c r="P195">
        <v>0.14219999999999999</v>
      </c>
      <c r="Q195" s="1">
        <v>53228.32</v>
      </c>
      <c r="R195">
        <v>0.2152</v>
      </c>
      <c r="S195">
        <v>0.19400000000000001</v>
      </c>
      <c r="T195">
        <v>0.59079999999999999</v>
      </c>
      <c r="U195">
        <v>7.88</v>
      </c>
      <c r="V195" s="1">
        <v>64303.26</v>
      </c>
      <c r="W195">
        <v>89.84</v>
      </c>
      <c r="X195" s="1">
        <v>200227.8</v>
      </c>
      <c r="Y195">
        <v>0.65429999999999999</v>
      </c>
      <c r="Z195">
        <v>9.9699999999999997E-2</v>
      </c>
      <c r="AA195">
        <v>0.24610000000000001</v>
      </c>
      <c r="AB195">
        <v>0.34570000000000001</v>
      </c>
      <c r="AC195">
        <v>200.23</v>
      </c>
      <c r="AD195" s="1">
        <v>5433.43</v>
      </c>
      <c r="AE195">
        <v>460.29</v>
      </c>
      <c r="AF195" s="1">
        <v>167675.81</v>
      </c>
      <c r="AG195" t="s">
        <v>4</v>
      </c>
      <c r="AH195" s="1">
        <v>32427</v>
      </c>
      <c r="AI195" s="1">
        <v>50507.62</v>
      </c>
      <c r="AJ195">
        <v>35.19</v>
      </c>
      <c r="AK195">
        <v>23.82</v>
      </c>
      <c r="AL195">
        <v>26.28</v>
      </c>
      <c r="AM195">
        <v>4.5</v>
      </c>
      <c r="AN195" s="1">
        <v>1550.37</v>
      </c>
      <c r="AO195">
        <v>1.3835999999999999</v>
      </c>
      <c r="AP195" s="1">
        <v>1801.79</v>
      </c>
      <c r="AQ195" s="1">
        <v>2758.93</v>
      </c>
      <c r="AR195" s="1">
        <v>6931.21</v>
      </c>
      <c r="AS195">
        <v>553.54999999999995</v>
      </c>
      <c r="AT195">
        <v>372.85</v>
      </c>
      <c r="AU195" s="1">
        <v>12418.33</v>
      </c>
      <c r="AV195" s="1">
        <v>7135.65</v>
      </c>
      <c r="AW195">
        <v>0.46989999999999998</v>
      </c>
      <c r="AX195" s="1">
        <v>5358.98</v>
      </c>
      <c r="AY195">
        <v>0.35289999999999999</v>
      </c>
      <c r="AZ195" s="1">
        <v>1871.4</v>
      </c>
      <c r="BA195">
        <v>0.1232</v>
      </c>
      <c r="BB195">
        <v>820.03</v>
      </c>
      <c r="BC195">
        <v>5.3999999999999999E-2</v>
      </c>
      <c r="BD195" s="1">
        <v>15186.06</v>
      </c>
      <c r="BE195" s="1">
        <v>6613.99</v>
      </c>
      <c r="BF195">
        <v>2.3814000000000002</v>
      </c>
      <c r="BG195">
        <v>0.50670000000000004</v>
      </c>
      <c r="BH195">
        <v>0.23180000000000001</v>
      </c>
      <c r="BI195">
        <v>0.1983</v>
      </c>
      <c r="BJ195">
        <v>3.7400000000000003E-2</v>
      </c>
      <c r="BK195">
        <v>2.58E-2</v>
      </c>
    </row>
    <row r="196" spans="1:63" x14ac:dyDescent="0.25">
      <c r="A196" t="s">
        <v>198</v>
      </c>
      <c r="B196">
        <v>46961</v>
      </c>
      <c r="C196">
        <v>29.86</v>
      </c>
      <c r="D196">
        <v>276.27</v>
      </c>
      <c r="E196" s="1">
        <v>8248.49</v>
      </c>
      <c r="F196" s="1">
        <v>8101.99</v>
      </c>
      <c r="G196">
        <v>8.8499999999999995E-2</v>
      </c>
      <c r="H196">
        <v>1E-3</v>
      </c>
      <c r="I196">
        <v>0.1201</v>
      </c>
      <c r="J196">
        <v>1.2999999999999999E-3</v>
      </c>
      <c r="K196">
        <v>6.13E-2</v>
      </c>
      <c r="L196">
        <v>0.67330000000000001</v>
      </c>
      <c r="M196">
        <v>5.45E-2</v>
      </c>
      <c r="N196">
        <v>0.2087</v>
      </c>
      <c r="O196">
        <v>5.1999999999999998E-2</v>
      </c>
      <c r="P196">
        <v>0.13009999999999999</v>
      </c>
      <c r="Q196" s="1">
        <v>75088.53</v>
      </c>
      <c r="R196">
        <v>0.1769</v>
      </c>
      <c r="S196">
        <v>0.18909999999999999</v>
      </c>
      <c r="T196">
        <v>0.63390000000000002</v>
      </c>
      <c r="U196">
        <v>47.45</v>
      </c>
      <c r="V196" s="1">
        <v>98174.25</v>
      </c>
      <c r="W196">
        <v>171.83</v>
      </c>
      <c r="X196" s="1">
        <v>209766.63</v>
      </c>
      <c r="Y196">
        <v>0.75819999999999999</v>
      </c>
      <c r="Z196">
        <v>0.21540000000000001</v>
      </c>
      <c r="AA196">
        <v>2.64E-2</v>
      </c>
      <c r="AB196">
        <v>0.24179999999999999</v>
      </c>
      <c r="AC196">
        <v>209.77</v>
      </c>
      <c r="AD196" s="1">
        <v>9414.09</v>
      </c>
      <c r="AE196">
        <v>964.59</v>
      </c>
      <c r="AF196" s="1">
        <v>223967.03</v>
      </c>
      <c r="AG196" t="s">
        <v>4</v>
      </c>
      <c r="AH196" s="1">
        <v>48934</v>
      </c>
      <c r="AI196" s="1">
        <v>93053.24</v>
      </c>
      <c r="AJ196">
        <v>78.7</v>
      </c>
      <c r="AK196">
        <v>42.37</v>
      </c>
      <c r="AL196">
        <v>49.21</v>
      </c>
      <c r="AM196">
        <v>4.83</v>
      </c>
      <c r="AN196" s="1">
        <v>1634.94</v>
      </c>
      <c r="AO196">
        <v>0.73770000000000002</v>
      </c>
      <c r="AP196" s="1">
        <v>1469.08</v>
      </c>
      <c r="AQ196" s="1">
        <v>2162.66</v>
      </c>
      <c r="AR196" s="1">
        <v>7693.74</v>
      </c>
      <c r="AS196">
        <v>920.61</v>
      </c>
      <c r="AT196">
        <v>452.91</v>
      </c>
      <c r="AU196" s="1">
        <v>12698.99</v>
      </c>
      <c r="AV196" s="1">
        <v>3558.87</v>
      </c>
      <c r="AW196">
        <v>0.26369999999999999</v>
      </c>
      <c r="AX196" s="1">
        <v>8365.7800000000007</v>
      </c>
      <c r="AY196">
        <v>0.61980000000000002</v>
      </c>
      <c r="AZ196" s="1">
        <v>1062.55</v>
      </c>
      <c r="BA196">
        <v>7.8700000000000006E-2</v>
      </c>
      <c r="BB196">
        <v>509.98</v>
      </c>
      <c r="BC196">
        <v>3.78E-2</v>
      </c>
      <c r="BD196" s="1">
        <v>13497.17</v>
      </c>
      <c r="BE196" s="1">
        <v>2163.5700000000002</v>
      </c>
      <c r="BF196">
        <v>0.2792</v>
      </c>
      <c r="BG196">
        <v>0.60370000000000001</v>
      </c>
      <c r="BH196">
        <v>0.22589999999999999</v>
      </c>
      <c r="BI196">
        <v>0.1235</v>
      </c>
      <c r="BJ196">
        <v>2.76E-2</v>
      </c>
      <c r="BK196">
        <v>1.9400000000000001E-2</v>
      </c>
    </row>
    <row r="197" spans="1:63" x14ac:dyDescent="0.25">
      <c r="A197" t="s">
        <v>199</v>
      </c>
      <c r="B197">
        <v>44024</v>
      </c>
      <c r="C197">
        <v>48.95</v>
      </c>
      <c r="D197">
        <v>39.33</v>
      </c>
      <c r="E197" s="1">
        <v>1925.41</v>
      </c>
      <c r="F197" s="1">
        <v>1762.8</v>
      </c>
      <c r="G197">
        <v>5.1000000000000004E-3</v>
      </c>
      <c r="H197">
        <v>5.9999999999999995E-4</v>
      </c>
      <c r="I197">
        <v>1.5599999999999999E-2</v>
      </c>
      <c r="J197">
        <v>8.9999999999999998E-4</v>
      </c>
      <c r="K197">
        <v>2.7099999999999999E-2</v>
      </c>
      <c r="L197">
        <v>0.90910000000000002</v>
      </c>
      <c r="M197">
        <v>4.1599999999999998E-2</v>
      </c>
      <c r="N197">
        <v>0.50319999999999998</v>
      </c>
      <c r="O197">
        <v>5.7000000000000002E-3</v>
      </c>
      <c r="P197">
        <v>0.16489999999999999</v>
      </c>
      <c r="Q197" s="1">
        <v>55625.19</v>
      </c>
      <c r="R197">
        <v>0.22539999999999999</v>
      </c>
      <c r="S197">
        <v>0.17929999999999999</v>
      </c>
      <c r="T197">
        <v>0.59530000000000005</v>
      </c>
      <c r="U197">
        <v>14.9</v>
      </c>
      <c r="V197" s="1">
        <v>70693.08</v>
      </c>
      <c r="W197">
        <v>124.48</v>
      </c>
      <c r="X197" s="1">
        <v>138960.5</v>
      </c>
      <c r="Y197">
        <v>0.70189999999999997</v>
      </c>
      <c r="Z197">
        <v>0.20949999999999999</v>
      </c>
      <c r="AA197">
        <v>8.8599999999999998E-2</v>
      </c>
      <c r="AB197">
        <v>0.29809999999999998</v>
      </c>
      <c r="AC197">
        <v>138.96</v>
      </c>
      <c r="AD197" s="1">
        <v>4287.5600000000004</v>
      </c>
      <c r="AE197">
        <v>487.43</v>
      </c>
      <c r="AF197" s="1">
        <v>122162.77</v>
      </c>
      <c r="AG197" t="s">
        <v>4</v>
      </c>
      <c r="AH197" s="1">
        <v>30221</v>
      </c>
      <c r="AI197" s="1">
        <v>47879.88</v>
      </c>
      <c r="AJ197">
        <v>45.79</v>
      </c>
      <c r="AK197">
        <v>27.95</v>
      </c>
      <c r="AL197">
        <v>35.020000000000003</v>
      </c>
      <c r="AM197">
        <v>3.96</v>
      </c>
      <c r="AN197">
        <v>897.94</v>
      </c>
      <c r="AO197">
        <v>0.95589999999999997</v>
      </c>
      <c r="AP197" s="1">
        <v>1481.75</v>
      </c>
      <c r="AQ197" s="1">
        <v>1958.47</v>
      </c>
      <c r="AR197" s="1">
        <v>6553.06</v>
      </c>
      <c r="AS197">
        <v>669.2</v>
      </c>
      <c r="AT197">
        <v>347.32</v>
      </c>
      <c r="AU197" s="1">
        <v>11009.8</v>
      </c>
      <c r="AV197" s="1">
        <v>6635.93</v>
      </c>
      <c r="AW197">
        <v>0.50900000000000001</v>
      </c>
      <c r="AX197" s="1">
        <v>4240.97</v>
      </c>
      <c r="AY197">
        <v>0.32529999999999998</v>
      </c>
      <c r="AZ197" s="1">
        <v>1120.8699999999999</v>
      </c>
      <c r="BA197">
        <v>8.5999999999999993E-2</v>
      </c>
      <c r="BB197" s="1">
        <v>1038.6099999999999</v>
      </c>
      <c r="BC197">
        <v>7.9699999999999993E-2</v>
      </c>
      <c r="BD197" s="1">
        <v>13036.38</v>
      </c>
      <c r="BE197" s="1">
        <v>4825.7700000000004</v>
      </c>
      <c r="BF197">
        <v>1.5965</v>
      </c>
      <c r="BG197">
        <v>0.50649999999999995</v>
      </c>
      <c r="BH197">
        <v>0.22489999999999999</v>
      </c>
      <c r="BI197">
        <v>0.2223</v>
      </c>
      <c r="BJ197">
        <v>0.03</v>
      </c>
      <c r="BK197">
        <v>1.6299999999999999E-2</v>
      </c>
    </row>
    <row r="198" spans="1:63" x14ac:dyDescent="0.25">
      <c r="A198" t="s">
        <v>200</v>
      </c>
      <c r="B198">
        <v>65680</v>
      </c>
      <c r="C198">
        <v>173.76</v>
      </c>
      <c r="D198">
        <v>8.7799999999999994</v>
      </c>
      <c r="E198" s="1">
        <v>1526.48</v>
      </c>
      <c r="F198" s="1">
        <v>1439.01</v>
      </c>
      <c r="G198">
        <v>2.3E-3</v>
      </c>
      <c r="H198">
        <v>1E-4</v>
      </c>
      <c r="I198">
        <v>8.8000000000000005E-3</v>
      </c>
      <c r="J198">
        <v>1E-3</v>
      </c>
      <c r="K198">
        <v>9.4000000000000004E-3</v>
      </c>
      <c r="L198">
        <v>0.95209999999999995</v>
      </c>
      <c r="M198">
        <v>2.63E-2</v>
      </c>
      <c r="N198">
        <v>0.94789999999999996</v>
      </c>
      <c r="O198">
        <v>2.9999999999999997E-4</v>
      </c>
      <c r="P198">
        <v>0.17799999999999999</v>
      </c>
      <c r="Q198" s="1">
        <v>55612.31</v>
      </c>
      <c r="R198">
        <v>0.24030000000000001</v>
      </c>
      <c r="S198">
        <v>0.1704</v>
      </c>
      <c r="T198">
        <v>0.58930000000000005</v>
      </c>
      <c r="U198">
        <v>12.96</v>
      </c>
      <c r="V198" s="1">
        <v>78453.31</v>
      </c>
      <c r="W198">
        <v>113.31</v>
      </c>
      <c r="X198" s="1">
        <v>138045.92000000001</v>
      </c>
      <c r="Y198">
        <v>0.63190000000000002</v>
      </c>
      <c r="Z198">
        <v>0.1017</v>
      </c>
      <c r="AA198">
        <v>0.26640000000000003</v>
      </c>
      <c r="AB198">
        <v>0.36809999999999998</v>
      </c>
      <c r="AC198">
        <v>138.05000000000001</v>
      </c>
      <c r="AD198" s="1">
        <v>3221.29</v>
      </c>
      <c r="AE198">
        <v>326.94</v>
      </c>
      <c r="AF198" s="1">
        <v>125051.26</v>
      </c>
      <c r="AG198" t="s">
        <v>4</v>
      </c>
      <c r="AH198" s="1">
        <v>29790</v>
      </c>
      <c r="AI198" s="1">
        <v>45181.36</v>
      </c>
      <c r="AJ198">
        <v>28.41</v>
      </c>
      <c r="AK198">
        <v>22.18</v>
      </c>
      <c r="AL198">
        <v>23.71</v>
      </c>
      <c r="AM198">
        <v>3.55</v>
      </c>
      <c r="AN198">
        <v>0</v>
      </c>
      <c r="AO198">
        <v>0.8427</v>
      </c>
      <c r="AP198" s="1">
        <v>1677.8</v>
      </c>
      <c r="AQ198" s="1">
        <v>2986.61</v>
      </c>
      <c r="AR198" s="1">
        <v>7461.34</v>
      </c>
      <c r="AS198">
        <v>627.30999999999995</v>
      </c>
      <c r="AT198">
        <v>372.02</v>
      </c>
      <c r="AU198" s="1">
        <v>13125.09</v>
      </c>
      <c r="AV198" s="1">
        <v>9267.65</v>
      </c>
      <c r="AW198">
        <v>0.62109999999999999</v>
      </c>
      <c r="AX198" s="1">
        <v>2986.54</v>
      </c>
      <c r="AY198">
        <v>0.20019999999999999</v>
      </c>
      <c r="AZ198" s="1">
        <v>1164.73</v>
      </c>
      <c r="BA198">
        <v>7.8100000000000003E-2</v>
      </c>
      <c r="BB198" s="1">
        <v>1501.36</v>
      </c>
      <c r="BC198">
        <v>0.10059999999999999</v>
      </c>
      <c r="BD198" s="1">
        <v>14920.29</v>
      </c>
      <c r="BE198" s="1">
        <v>7813</v>
      </c>
      <c r="BF198">
        <v>3.5825999999999998</v>
      </c>
      <c r="BG198">
        <v>0.51439999999999997</v>
      </c>
      <c r="BH198">
        <v>0.23810000000000001</v>
      </c>
      <c r="BI198">
        <v>0.18859999999999999</v>
      </c>
      <c r="BJ198">
        <v>3.7600000000000001E-2</v>
      </c>
      <c r="BK198">
        <v>2.12E-2</v>
      </c>
    </row>
    <row r="199" spans="1:63" x14ac:dyDescent="0.25">
      <c r="A199" t="s">
        <v>201</v>
      </c>
      <c r="B199">
        <v>44032</v>
      </c>
      <c r="C199">
        <v>95.9</v>
      </c>
      <c r="D199">
        <v>20.61</v>
      </c>
      <c r="E199" s="1">
        <v>1976.31</v>
      </c>
      <c r="F199" s="1">
        <v>1906.44</v>
      </c>
      <c r="G199">
        <v>5.5999999999999999E-3</v>
      </c>
      <c r="H199">
        <v>3.8E-3</v>
      </c>
      <c r="I199">
        <v>1.3299999999999999E-2</v>
      </c>
      <c r="J199">
        <v>1.1999999999999999E-3</v>
      </c>
      <c r="K199">
        <v>3.8800000000000001E-2</v>
      </c>
      <c r="L199">
        <v>0.89739999999999998</v>
      </c>
      <c r="M199">
        <v>3.9899999999999998E-2</v>
      </c>
      <c r="N199">
        <v>0.45689999999999997</v>
      </c>
      <c r="O199">
        <v>7.0000000000000001E-3</v>
      </c>
      <c r="P199">
        <v>0.15559999999999999</v>
      </c>
      <c r="Q199" s="1">
        <v>56216.92</v>
      </c>
      <c r="R199">
        <v>0.2137</v>
      </c>
      <c r="S199">
        <v>0.1852</v>
      </c>
      <c r="T199">
        <v>0.60109999999999997</v>
      </c>
      <c r="U199">
        <v>14</v>
      </c>
      <c r="V199" s="1">
        <v>77282.490000000005</v>
      </c>
      <c r="W199">
        <v>136.87</v>
      </c>
      <c r="X199" s="1">
        <v>157553.29</v>
      </c>
      <c r="Y199">
        <v>0.74070000000000003</v>
      </c>
      <c r="Z199">
        <v>0.1905</v>
      </c>
      <c r="AA199">
        <v>6.8699999999999997E-2</v>
      </c>
      <c r="AB199">
        <v>0.25929999999999997</v>
      </c>
      <c r="AC199">
        <v>157.55000000000001</v>
      </c>
      <c r="AD199" s="1">
        <v>4355.13</v>
      </c>
      <c r="AE199">
        <v>503.6</v>
      </c>
      <c r="AF199" s="1">
        <v>140534.51</v>
      </c>
      <c r="AG199" t="s">
        <v>4</v>
      </c>
      <c r="AH199" s="1">
        <v>32005</v>
      </c>
      <c r="AI199" s="1">
        <v>51719.519999999997</v>
      </c>
      <c r="AJ199">
        <v>41.66</v>
      </c>
      <c r="AK199">
        <v>25.7</v>
      </c>
      <c r="AL199">
        <v>30.62</v>
      </c>
      <c r="AM199">
        <v>4.09</v>
      </c>
      <c r="AN199" s="1">
        <v>1034.54</v>
      </c>
      <c r="AO199">
        <v>1.0229999999999999</v>
      </c>
      <c r="AP199" s="1">
        <v>1359.36</v>
      </c>
      <c r="AQ199" s="1">
        <v>2085.21</v>
      </c>
      <c r="AR199" s="1">
        <v>6490.96</v>
      </c>
      <c r="AS199">
        <v>606.66999999999996</v>
      </c>
      <c r="AT199">
        <v>293.18</v>
      </c>
      <c r="AU199" s="1">
        <v>10835.39</v>
      </c>
      <c r="AV199" s="1">
        <v>5959.05</v>
      </c>
      <c r="AW199">
        <v>0.4738</v>
      </c>
      <c r="AX199" s="1">
        <v>4317.6000000000004</v>
      </c>
      <c r="AY199">
        <v>0.34329999999999999</v>
      </c>
      <c r="AZ199" s="1">
        <v>1327.63</v>
      </c>
      <c r="BA199">
        <v>0.1056</v>
      </c>
      <c r="BB199">
        <v>972.81</v>
      </c>
      <c r="BC199">
        <v>7.7299999999999994E-2</v>
      </c>
      <c r="BD199" s="1">
        <v>12577.09</v>
      </c>
      <c r="BE199" s="1">
        <v>4732.83</v>
      </c>
      <c r="BF199">
        <v>1.446</v>
      </c>
      <c r="BG199">
        <v>0.5343</v>
      </c>
      <c r="BH199">
        <v>0.22309999999999999</v>
      </c>
      <c r="BI199">
        <v>0.1973</v>
      </c>
      <c r="BJ199">
        <v>3.0200000000000001E-2</v>
      </c>
      <c r="BK199">
        <v>1.52E-2</v>
      </c>
    </row>
    <row r="200" spans="1:63" x14ac:dyDescent="0.25">
      <c r="A200" t="s">
        <v>202</v>
      </c>
      <c r="B200">
        <v>50278</v>
      </c>
      <c r="C200">
        <v>98.38</v>
      </c>
      <c r="D200">
        <v>11.31</v>
      </c>
      <c r="E200" s="1">
        <v>1112.8499999999999</v>
      </c>
      <c r="F200" s="1">
        <v>1104.32</v>
      </c>
      <c r="G200">
        <v>1.8E-3</v>
      </c>
      <c r="H200">
        <v>1E-4</v>
      </c>
      <c r="I200">
        <v>5.0000000000000001E-3</v>
      </c>
      <c r="J200">
        <v>1E-3</v>
      </c>
      <c r="K200">
        <v>1.9900000000000001E-2</v>
      </c>
      <c r="L200">
        <v>0.9506</v>
      </c>
      <c r="M200">
        <v>2.1600000000000001E-2</v>
      </c>
      <c r="N200">
        <v>0.36570000000000003</v>
      </c>
      <c r="O200">
        <v>4.7000000000000002E-3</v>
      </c>
      <c r="P200">
        <v>0.14430000000000001</v>
      </c>
      <c r="Q200" s="1">
        <v>55550.94</v>
      </c>
      <c r="R200">
        <v>0.22020000000000001</v>
      </c>
      <c r="S200">
        <v>0.16020000000000001</v>
      </c>
      <c r="T200">
        <v>0.61960000000000004</v>
      </c>
      <c r="U200">
        <v>11.3</v>
      </c>
      <c r="V200" s="1">
        <v>64076.35</v>
      </c>
      <c r="W200">
        <v>95.03</v>
      </c>
      <c r="X200" s="1">
        <v>161547.29</v>
      </c>
      <c r="Y200">
        <v>0.85370000000000001</v>
      </c>
      <c r="Z200">
        <v>7.3599999999999999E-2</v>
      </c>
      <c r="AA200">
        <v>7.2700000000000001E-2</v>
      </c>
      <c r="AB200">
        <v>0.14630000000000001</v>
      </c>
      <c r="AC200">
        <v>161.55000000000001</v>
      </c>
      <c r="AD200" s="1">
        <v>4218.0600000000004</v>
      </c>
      <c r="AE200">
        <v>495.92</v>
      </c>
      <c r="AF200" s="1">
        <v>148723.25</v>
      </c>
      <c r="AG200" t="s">
        <v>4</v>
      </c>
      <c r="AH200" s="1">
        <v>34139</v>
      </c>
      <c r="AI200" s="1">
        <v>50274.94</v>
      </c>
      <c r="AJ200">
        <v>36.22</v>
      </c>
      <c r="AK200">
        <v>24.4</v>
      </c>
      <c r="AL200">
        <v>26.7</v>
      </c>
      <c r="AM200">
        <v>4.24</v>
      </c>
      <c r="AN200" s="1">
        <v>1386.92</v>
      </c>
      <c r="AO200">
        <v>1.3261000000000001</v>
      </c>
      <c r="AP200" s="1">
        <v>1490.61</v>
      </c>
      <c r="AQ200" s="1">
        <v>2373.9699999999998</v>
      </c>
      <c r="AR200" s="1">
        <v>6550.71</v>
      </c>
      <c r="AS200">
        <v>672.23</v>
      </c>
      <c r="AT200">
        <v>270.13</v>
      </c>
      <c r="AU200" s="1">
        <v>11357.65</v>
      </c>
      <c r="AV200" s="1">
        <v>6608.57</v>
      </c>
      <c r="AW200">
        <v>0.49780000000000002</v>
      </c>
      <c r="AX200" s="1">
        <v>4363.6400000000003</v>
      </c>
      <c r="AY200">
        <v>0.32869999999999999</v>
      </c>
      <c r="AZ200" s="1">
        <v>1488.97</v>
      </c>
      <c r="BA200">
        <v>0.11219999999999999</v>
      </c>
      <c r="BB200">
        <v>814.31</v>
      </c>
      <c r="BC200">
        <v>6.13E-2</v>
      </c>
      <c r="BD200" s="1">
        <v>13275.5</v>
      </c>
      <c r="BE200" s="1">
        <v>5956.05</v>
      </c>
      <c r="BF200">
        <v>2.0192000000000001</v>
      </c>
      <c r="BG200">
        <v>0.5202</v>
      </c>
      <c r="BH200">
        <v>0.2213</v>
      </c>
      <c r="BI200">
        <v>0.19969999999999999</v>
      </c>
      <c r="BJ200">
        <v>3.9600000000000003E-2</v>
      </c>
      <c r="BK200">
        <v>1.9199999999999998E-2</v>
      </c>
    </row>
    <row r="201" spans="1:63" x14ac:dyDescent="0.25">
      <c r="A201" t="s">
        <v>203</v>
      </c>
      <c r="B201">
        <v>44040</v>
      </c>
      <c r="C201">
        <v>12.29</v>
      </c>
      <c r="D201">
        <v>357.92</v>
      </c>
      <c r="E201" s="1">
        <v>4397.24</v>
      </c>
      <c r="F201" s="1">
        <v>3901.3</v>
      </c>
      <c r="G201">
        <v>9.5999999999999992E-3</v>
      </c>
      <c r="H201">
        <v>1.6000000000000001E-3</v>
      </c>
      <c r="I201">
        <v>0.37430000000000002</v>
      </c>
      <c r="J201">
        <v>1.8E-3</v>
      </c>
      <c r="K201">
        <v>0.109</v>
      </c>
      <c r="L201">
        <v>0.41570000000000001</v>
      </c>
      <c r="M201">
        <v>8.8099999999999998E-2</v>
      </c>
      <c r="N201">
        <v>0.752</v>
      </c>
      <c r="O201">
        <v>4.53E-2</v>
      </c>
      <c r="P201">
        <v>0.1804</v>
      </c>
      <c r="Q201" s="1">
        <v>63741.97</v>
      </c>
      <c r="R201">
        <v>0.26550000000000001</v>
      </c>
      <c r="S201">
        <v>0.1966</v>
      </c>
      <c r="T201">
        <v>0.53790000000000004</v>
      </c>
      <c r="U201">
        <v>31.19</v>
      </c>
      <c r="V201" s="1">
        <v>88752.11</v>
      </c>
      <c r="W201">
        <v>139.33000000000001</v>
      </c>
      <c r="X201" s="1">
        <v>98906.18</v>
      </c>
      <c r="Y201">
        <v>0.6482</v>
      </c>
      <c r="Z201">
        <v>0.29770000000000002</v>
      </c>
      <c r="AA201">
        <v>5.4100000000000002E-2</v>
      </c>
      <c r="AB201">
        <v>0.3518</v>
      </c>
      <c r="AC201">
        <v>98.91</v>
      </c>
      <c r="AD201" s="1">
        <v>4626.97</v>
      </c>
      <c r="AE201">
        <v>527.08000000000004</v>
      </c>
      <c r="AF201" s="1">
        <v>91661.62</v>
      </c>
      <c r="AG201" t="s">
        <v>4</v>
      </c>
      <c r="AH201" s="1">
        <v>28931</v>
      </c>
      <c r="AI201" s="1">
        <v>41701.75</v>
      </c>
      <c r="AJ201">
        <v>67.819999999999993</v>
      </c>
      <c r="AK201">
        <v>43.29</v>
      </c>
      <c r="AL201">
        <v>50.58</v>
      </c>
      <c r="AM201">
        <v>4.6500000000000004</v>
      </c>
      <c r="AN201">
        <v>0</v>
      </c>
      <c r="AO201">
        <v>1.1377999999999999</v>
      </c>
      <c r="AP201" s="1">
        <v>1676.72</v>
      </c>
      <c r="AQ201" s="1">
        <v>2345.84</v>
      </c>
      <c r="AR201" s="1">
        <v>7323.92</v>
      </c>
      <c r="AS201">
        <v>869.47</v>
      </c>
      <c r="AT201">
        <v>411.51</v>
      </c>
      <c r="AU201" s="1">
        <v>12627.46</v>
      </c>
      <c r="AV201" s="1">
        <v>7760.77</v>
      </c>
      <c r="AW201">
        <v>0.52610000000000001</v>
      </c>
      <c r="AX201" s="1">
        <v>4676.1400000000003</v>
      </c>
      <c r="AY201">
        <v>0.317</v>
      </c>
      <c r="AZ201">
        <v>924.06</v>
      </c>
      <c r="BA201">
        <v>6.2600000000000003E-2</v>
      </c>
      <c r="BB201" s="1">
        <v>1391.64</v>
      </c>
      <c r="BC201">
        <v>9.4299999999999995E-2</v>
      </c>
      <c r="BD201" s="1">
        <v>14752.61</v>
      </c>
      <c r="BE201" s="1">
        <v>5282.46</v>
      </c>
      <c r="BF201">
        <v>2.3620000000000001</v>
      </c>
      <c r="BG201">
        <v>0.5212</v>
      </c>
      <c r="BH201">
        <v>0.20480000000000001</v>
      </c>
      <c r="BI201">
        <v>0.23419999999999999</v>
      </c>
      <c r="BJ201">
        <v>2.7300000000000001E-2</v>
      </c>
      <c r="BK201">
        <v>1.2500000000000001E-2</v>
      </c>
    </row>
    <row r="202" spans="1:63" x14ac:dyDescent="0.25">
      <c r="A202" t="s">
        <v>204</v>
      </c>
      <c r="B202">
        <v>44057</v>
      </c>
      <c r="C202">
        <v>91.48</v>
      </c>
      <c r="D202">
        <v>23.14</v>
      </c>
      <c r="E202" s="1">
        <v>2116.5300000000002</v>
      </c>
      <c r="F202" s="1">
        <v>2063.58</v>
      </c>
      <c r="G202">
        <v>4.8999999999999998E-3</v>
      </c>
      <c r="H202">
        <v>3.7000000000000002E-3</v>
      </c>
      <c r="I202">
        <v>1.5599999999999999E-2</v>
      </c>
      <c r="J202">
        <v>1.1000000000000001E-3</v>
      </c>
      <c r="K202">
        <v>3.9699999999999999E-2</v>
      </c>
      <c r="L202">
        <v>0.88880000000000003</v>
      </c>
      <c r="M202">
        <v>4.6199999999999998E-2</v>
      </c>
      <c r="N202">
        <v>0.47210000000000002</v>
      </c>
      <c r="O202">
        <v>7.1000000000000004E-3</v>
      </c>
      <c r="P202">
        <v>0.1628</v>
      </c>
      <c r="Q202" s="1">
        <v>57152.34</v>
      </c>
      <c r="R202">
        <v>0.2303</v>
      </c>
      <c r="S202">
        <v>0.16600000000000001</v>
      </c>
      <c r="T202">
        <v>0.60360000000000003</v>
      </c>
      <c r="U202">
        <v>15.24</v>
      </c>
      <c r="V202" s="1">
        <v>79028.55</v>
      </c>
      <c r="W202">
        <v>135.16</v>
      </c>
      <c r="X202" s="1">
        <v>157580.17000000001</v>
      </c>
      <c r="Y202">
        <v>0.74439999999999995</v>
      </c>
      <c r="Z202">
        <v>0.18629999999999999</v>
      </c>
      <c r="AA202">
        <v>6.93E-2</v>
      </c>
      <c r="AB202">
        <v>0.25559999999999999</v>
      </c>
      <c r="AC202">
        <v>157.58000000000001</v>
      </c>
      <c r="AD202" s="1">
        <v>4354.32</v>
      </c>
      <c r="AE202">
        <v>502.63</v>
      </c>
      <c r="AF202" s="1">
        <v>143455.19</v>
      </c>
      <c r="AG202" t="s">
        <v>4</v>
      </c>
      <c r="AH202" s="1">
        <v>32005</v>
      </c>
      <c r="AI202" s="1">
        <v>51369.09</v>
      </c>
      <c r="AJ202">
        <v>41.9</v>
      </c>
      <c r="AK202">
        <v>25.62</v>
      </c>
      <c r="AL202">
        <v>30.76</v>
      </c>
      <c r="AM202">
        <v>3.78</v>
      </c>
      <c r="AN202" s="1">
        <v>1068.56</v>
      </c>
      <c r="AO202">
        <v>1.1298999999999999</v>
      </c>
      <c r="AP202" s="1">
        <v>1345.84</v>
      </c>
      <c r="AQ202" s="1">
        <v>2093.2800000000002</v>
      </c>
      <c r="AR202" s="1">
        <v>6704.98</v>
      </c>
      <c r="AS202">
        <v>688.12</v>
      </c>
      <c r="AT202">
        <v>301.36</v>
      </c>
      <c r="AU202" s="1">
        <v>11133.58</v>
      </c>
      <c r="AV202" s="1">
        <v>5923.41</v>
      </c>
      <c r="AW202">
        <v>0.46410000000000001</v>
      </c>
      <c r="AX202" s="1">
        <v>4525.47</v>
      </c>
      <c r="AY202">
        <v>0.35460000000000003</v>
      </c>
      <c r="AZ202" s="1">
        <v>1331.02</v>
      </c>
      <c r="BA202">
        <v>0.1043</v>
      </c>
      <c r="BB202">
        <v>982.2</v>
      </c>
      <c r="BC202">
        <v>7.6999999999999999E-2</v>
      </c>
      <c r="BD202" s="1">
        <v>12762.1</v>
      </c>
      <c r="BE202" s="1">
        <v>4902.63</v>
      </c>
      <c r="BF202">
        <v>1.5326</v>
      </c>
      <c r="BG202">
        <v>0.53149999999999997</v>
      </c>
      <c r="BH202">
        <v>0.22309999999999999</v>
      </c>
      <c r="BI202">
        <v>0.20200000000000001</v>
      </c>
      <c r="BJ202">
        <v>2.92E-2</v>
      </c>
      <c r="BK202">
        <v>1.4200000000000001E-2</v>
      </c>
    </row>
    <row r="203" spans="1:63" x14ac:dyDescent="0.25">
      <c r="A203" t="s">
        <v>205</v>
      </c>
      <c r="B203">
        <v>48942</v>
      </c>
      <c r="C203">
        <v>71.14</v>
      </c>
      <c r="D203">
        <v>21.55</v>
      </c>
      <c r="E203" s="1">
        <v>1532.84</v>
      </c>
      <c r="F203" s="1">
        <v>1487.09</v>
      </c>
      <c r="G203">
        <v>6.3E-3</v>
      </c>
      <c r="H203">
        <v>5.9999999999999995E-4</v>
      </c>
      <c r="I203">
        <v>1.2999999999999999E-2</v>
      </c>
      <c r="J203">
        <v>1.2999999999999999E-3</v>
      </c>
      <c r="K203">
        <v>3.9699999999999999E-2</v>
      </c>
      <c r="L203">
        <v>0.90959999999999996</v>
      </c>
      <c r="M203">
        <v>2.9499999999999998E-2</v>
      </c>
      <c r="N203">
        <v>0.34110000000000001</v>
      </c>
      <c r="O203">
        <v>4.0000000000000001E-3</v>
      </c>
      <c r="P203">
        <v>0.1361</v>
      </c>
      <c r="Q203" s="1">
        <v>58353.51</v>
      </c>
      <c r="R203">
        <v>0.215</v>
      </c>
      <c r="S203">
        <v>0.17610000000000001</v>
      </c>
      <c r="T203">
        <v>0.6089</v>
      </c>
      <c r="U203">
        <v>11.85</v>
      </c>
      <c r="V203" s="1">
        <v>76117.84</v>
      </c>
      <c r="W203">
        <v>124.67</v>
      </c>
      <c r="X203" s="1">
        <v>184966.8</v>
      </c>
      <c r="Y203">
        <v>0.75590000000000002</v>
      </c>
      <c r="Z203">
        <v>0.16750000000000001</v>
      </c>
      <c r="AA203">
        <v>7.6499999999999999E-2</v>
      </c>
      <c r="AB203">
        <v>0.24410000000000001</v>
      </c>
      <c r="AC203">
        <v>184.97</v>
      </c>
      <c r="AD203" s="1">
        <v>5385.09</v>
      </c>
      <c r="AE203">
        <v>588.47</v>
      </c>
      <c r="AF203" s="1">
        <v>172360.77</v>
      </c>
      <c r="AG203" t="s">
        <v>4</v>
      </c>
      <c r="AH203" s="1">
        <v>37070</v>
      </c>
      <c r="AI203" s="1">
        <v>59170.74</v>
      </c>
      <c r="AJ203">
        <v>44.71</v>
      </c>
      <c r="AK203">
        <v>27.4</v>
      </c>
      <c r="AL203">
        <v>31.08</v>
      </c>
      <c r="AM203">
        <v>4.4800000000000004</v>
      </c>
      <c r="AN203" s="1">
        <v>1451.92</v>
      </c>
      <c r="AO203">
        <v>1.0029999999999999</v>
      </c>
      <c r="AP203" s="1">
        <v>1430.37</v>
      </c>
      <c r="AQ203" s="1">
        <v>2079.3200000000002</v>
      </c>
      <c r="AR203" s="1">
        <v>6277.69</v>
      </c>
      <c r="AS203">
        <v>657.77</v>
      </c>
      <c r="AT203">
        <v>327.36</v>
      </c>
      <c r="AU203" s="1">
        <v>10772.5</v>
      </c>
      <c r="AV203" s="1">
        <v>4915.3</v>
      </c>
      <c r="AW203">
        <v>0.39610000000000001</v>
      </c>
      <c r="AX203" s="1">
        <v>5260.46</v>
      </c>
      <c r="AY203">
        <v>0.4239</v>
      </c>
      <c r="AZ203" s="1">
        <v>1509.23</v>
      </c>
      <c r="BA203">
        <v>0.1216</v>
      </c>
      <c r="BB203">
        <v>724.41</v>
      </c>
      <c r="BC203">
        <v>5.8400000000000001E-2</v>
      </c>
      <c r="BD203" s="1">
        <v>12409.4</v>
      </c>
      <c r="BE203" s="1">
        <v>3752.42</v>
      </c>
      <c r="BF203">
        <v>0.88770000000000004</v>
      </c>
      <c r="BG203">
        <v>0.52829999999999999</v>
      </c>
      <c r="BH203">
        <v>0.21</v>
      </c>
      <c r="BI203">
        <v>0.21049999999999999</v>
      </c>
      <c r="BJ203">
        <v>3.4299999999999997E-2</v>
      </c>
      <c r="BK203">
        <v>1.7000000000000001E-2</v>
      </c>
    </row>
    <row r="204" spans="1:63" x14ac:dyDescent="0.25">
      <c r="A204" t="s">
        <v>206</v>
      </c>
      <c r="B204">
        <v>45377</v>
      </c>
      <c r="C204">
        <v>61.71</v>
      </c>
      <c r="D204">
        <v>20.16</v>
      </c>
      <c r="E204" s="1">
        <v>1244.27</v>
      </c>
      <c r="F204" s="1">
        <v>1184.44</v>
      </c>
      <c r="G204">
        <v>2.8999999999999998E-3</v>
      </c>
      <c r="H204">
        <v>2.0000000000000001E-4</v>
      </c>
      <c r="I204">
        <v>9.4000000000000004E-3</v>
      </c>
      <c r="J204">
        <v>6.9999999999999999E-4</v>
      </c>
      <c r="K204">
        <v>2.1899999999999999E-2</v>
      </c>
      <c r="L204">
        <v>0.93179999999999996</v>
      </c>
      <c r="M204">
        <v>3.3099999999999997E-2</v>
      </c>
      <c r="N204">
        <v>0.48430000000000001</v>
      </c>
      <c r="O204">
        <v>2.0999999999999999E-3</v>
      </c>
      <c r="P204">
        <v>0.1636</v>
      </c>
      <c r="Q204" s="1">
        <v>54329.99</v>
      </c>
      <c r="R204">
        <v>0.21429999999999999</v>
      </c>
      <c r="S204">
        <v>0.1966</v>
      </c>
      <c r="T204">
        <v>0.58919999999999995</v>
      </c>
      <c r="U204">
        <v>9.94</v>
      </c>
      <c r="V204" s="1">
        <v>70686.19</v>
      </c>
      <c r="W204">
        <v>120.2</v>
      </c>
      <c r="X204" s="1">
        <v>148805.06</v>
      </c>
      <c r="Y204">
        <v>0.75409999999999999</v>
      </c>
      <c r="Z204">
        <v>0.13519999999999999</v>
      </c>
      <c r="AA204">
        <v>0.11070000000000001</v>
      </c>
      <c r="AB204">
        <v>0.24590000000000001</v>
      </c>
      <c r="AC204">
        <v>148.81</v>
      </c>
      <c r="AD204" s="1">
        <v>4077.86</v>
      </c>
      <c r="AE204">
        <v>473.55</v>
      </c>
      <c r="AF204" s="1">
        <v>130891.6</v>
      </c>
      <c r="AG204" t="s">
        <v>4</v>
      </c>
      <c r="AH204" s="1">
        <v>31212</v>
      </c>
      <c r="AI204" s="1">
        <v>48780.58</v>
      </c>
      <c r="AJ204">
        <v>39.770000000000003</v>
      </c>
      <c r="AK204">
        <v>25.25</v>
      </c>
      <c r="AL204">
        <v>28.82</v>
      </c>
      <c r="AM204">
        <v>4.3</v>
      </c>
      <c r="AN204" s="1">
        <v>1348.25</v>
      </c>
      <c r="AO204">
        <v>1.0182</v>
      </c>
      <c r="AP204" s="1">
        <v>1582.11</v>
      </c>
      <c r="AQ204" s="1">
        <v>2155.16</v>
      </c>
      <c r="AR204" s="1">
        <v>6408.36</v>
      </c>
      <c r="AS204">
        <v>654.19000000000005</v>
      </c>
      <c r="AT204">
        <v>263.77</v>
      </c>
      <c r="AU204" s="1">
        <v>11063.6</v>
      </c>
      <c r="AV204" s="1">
        <v>6992.79</v>
      </c>
      <c r="AW204">
        <v>0.52270000000000005</v>
      </c>
      <c r="AX204" s="1">
        <v>4010.17</v>
      </c>
      <c r="AY204">
        <v>0.29970000000000002</v>
      </c>
      <c r="AZ204" s="1">
        <v>1425.69</v>
      </c>
      <c r="BA204">
        <v>0.1066</v>
      </c>
      <c r="BB204">
        <v>949.82</v>
      </c>
      <c r="BC204">
        <v>7.0999999999999994E-2</v>
      </c>
      <c r="BD204" s="1">
        <v>13378.47</v>
      </c>
      <c r="BE204" s="1">
        <v>5831.7</v>
      </c>
      <c r="BF204">
        <v>1.9661</v>
      </c>
      <c r="BG204">
        <v>0.50670000000000004</v>
      </c>
      <c r="BH204">
        <v>0.22239999999999999</v>
      </c>
      <c r="BI204">
        <v>0.21820000000000001</v>
      </c>
      <c r="BJ204">
        <v>3.2899999999999999E-2</v>
      </c>
      <c r="BK204">
        <v>1.9800000000000002E-2</v>
      </c>
    </row>
    <row r="205" spans="1:63" x14ac:dyDescent="0.25">
      <c r="A205" t="s">
        <v>207</v>
      </c>
      <c r="B205">
        <v>45385</v>
      </c>
      <c r="C205">
        <v>87.76</v>
      </c>
      <c r="D205">
        <v>9.5</v>
      </c>
      <c r="E205">
        <v>834.07</v>
      </c>
      <c r="F205">
        <v>842.14</v>
      </c>
      <c r="G205">
        <v>2.8E-3</v>
      </c>
      <c r="H205">
        <v>4.0000000000000002E-4</v>
      </c>
      <c r="I205">
        <v>4.7999999999999996E-3</v>
      </c>
      <c r="J205">
        <v>1.1000000000000001E-3</v>
      </c>
      <c r="K205">
        <v>5.6500000000000002E-2</v>
      </c>
      <c r="L205">
        <v>0.91020000000000001</v>
      </c>
      <c r="M205">
        <v>2.4199999999999999E-2</v>
      </c>
      <c r="N205">
        <v>0.34179999999999999</v>
      </c>
      <c r="O205">
        <v>4.5999999999999999E-3</v>
      </c>
      <c r="P205">
        <v>0.15090000000000001</v>
      </c>
      <c r="Q205" s="1">
        <v>56120.01</v>
      </c>
      <c r="R205">
        <v>0.23849999999999999</v>
      </c>
      <c r="S205">
        <v>0.16769999999999999</v>
      </c>
      <c r="T205">
        <v>0.59389999999999998</v>
      </c>
      <c r="U205">
        <v>9.27</v>
      </c>
      <c r="V205" s="1">
        <v>67068.429999999993</v>
      </c>
      <c r="W205">
        <v>86.82</v>
      </c>
      <c r="X205" s="1">
        <v>173785</v>
      </c>
      <c r="Y205">
        <v>0.82330000000000003</v>
      </c>
      <c r="Z205">
        <v>6.8900000000000003E-2</v>
      </c>
      <c r="AA205">
        <v>0.1079</v>
      </c>
      <c r="AB205">
        <v>0.1767</v>
      </c>
      <c r="AC205">
        <v>173.79</v>
      </c>
      <c r="AD205" s="1">
        <v>4751.59</v>
      </c>
      <c r="AE205">
        <v>519.51</v>
      </c>
      <c r="AF205" s="1">
        <v>163521.03</v>
      </c>
      <c r="AG205" t="s">
        <v>4</v>
      </c>
      <c r="AH205" s="1">
        <v>34792</v>
      </c>
      <c r="AI205" s="1">
        <v>51975.96</v>
      </c>
      <c r="AJ205">
        <v>39.020000000000003</v>
      </c>
      <c r="AK205">
        <v>25.24</v>
      </c>
      <c r="AL205">
        <v>30.89</v>
      </c>
      <c r="AM205">
        <v>4.37</v>
      </c>
      <c r="AN205" s="1">
        <v>1676.66</v>
      </c>
      <c r="AO205">
        <v>1.5489999999999999</v>
      </c>
      <c r="AP205" s="1">
        <v>1727.48</v>
      </c>
      <c r="AQ205" s="1">
        <v>2491.56</v>
      </c>
      <c r="AR205" s="1">
        <v>7090.61</v>
      </c>
      <c r="AS205">
        <v>531.17999999999995</v>
      </c>
      <c r="AT205">
        <v>335.37</v>
      </c>
      <c r="AU205" s="1">
        <v>12176.2</v>
      </c>
      <c r="AV205" s="1">
        <v>6520.62</v>
      </c>
      <c r="AW205">
        <v>0.44650000000000001</v>
      </c>
      <c r="AX205" s="1">
        <v>5378.09</v>
      </c>
      <c r="AY205">
        <v>0.36820000000000003</v>
      </c>
      <c r="AZ205" s="1">
        <v>1935.5</v>
      </c>
      <c r="BA205">
        <v>0.13250000000000001</v>
      </c>
      <c r="BB205">
        <v>771.06</v>
      </c>
      <c r="BC205">
        <v>5.28E-2</v>
      </c>
      <c r="BD205" s="1">
        <v>14605.27</v>
      </c>
      <c r="BE205" s="1">
        <v>5578.62</v>
      </c>
      <c r="BF205">
        <v>1.8443000000000001</v>
      </c>
      <c r="BG205">
        <v>0.5252</v>
      </c>
      <c r="BH205">
        <v>0.21690000000000001</v>
      </c>
      <c r="BI205">
        <v>0.20250000000000001</v>
      </c>
      <c r="BJ205">
        <v>3.3399999999999999E-2</v>
      </c>
      <c r="BK205">
        <v>2.1999999999999999E-2</v>
      </c>
    </row>
    <row r="206" spans="1:63" x14ac:dyDescent="0.25">
      <c r="A206" t="s">
        <v>208</v>
      </c>
      <c r="B206">
        <v>44065</v>
      </c>
      <c r="C206">
        <v>17.670000000000002</v>
      </c>
      <c r="D206">
        <v>125.74</v>
      </c>
      <c r="E206" s="1">
        <v>2221.39</v>
      </c>
      <c r="F206" s="1">
        <v>2157.54</v>
      </c>
      <c r="G206">
        <v>9.7999999999999997E-3</v>
      </c>
      <c r="H206">
        <v>6.9999999999999999E-4</v>
      </c>
      <c r="I206">
        <v>6.2799999999999995E-2</v>
      </c>
      <c r="J206">
        <v>1.6999999999999999E-3</v>
      </c>
      <c r="K206">
        <v>6.4699999999999994E-2</v>
      </c>
      <c r="L206">
        <v>0.79420000000000002</v>
      </c>
      <c r="M206">
        <v>6.6000000000000003E-2</v>
      </c>
      <c r="N206">
        <v>0.5776</v>
      </c>
      <c r="O206">
        <v>2.0799999999999999E-2</v>
      </c>
      <c r="P206">
        <v>0.16220000000000001</v>
      </c>
      <c r="Q206" s="1">
        <v>60947.49</v>
      </c>
      <c r="R206">
        <v>0.2253</v>
      </c>
      <c r="S206">
        <v>0.2044</v>
      </c>
      <c r="T206">
        <v>0.57030000000000003</v>
      </c>
      <c r="U206">
        <v>16.8</v>
      </c>
      <c r="V206" s="1">
        <v>80162.11</v>
      </c>
      <c r="W206">
        <v>128.57</v>
      </c>
      <c r="X206" s="1">
        <v>114744.75</v>
      </c>
      <c r="Y206">
        <v>0.69910000000000005</v>
      </c>
      <c r="Z206">
        <v>0.23119999999999999</v>
      </c>
      <c r="AA206">
        <v>6.9699999999999998E-2</v>
      </c>
      <c r="AB206">
        <v>0.3009</v>
      </c>
      <c r="AC206">
        <v>114.74</v>
      </c>
      <c r="AD206" s="1">
        <v>4261.6899999999996</v>
      </c>
      <c r="AE206">
        <v>529.01</v>
      </c>
      <c r="AF206" s="1">
        <v>103933.9</v>
      </c>
      <c r="AG206" t="s">
        <v>4</v>
      </c>
      <c r="AH206" s="1">
        <v>30256</v>
      </c>
      <c r="AI206" s="1">
        <v>45123.4</v>
      </c>
      <c r="AJ206">
        <v>54.89</v>
      </c>
      <c r="AK206">
        <v>34.44</v>
      </c>
      <c r="AL206">
        <v>41.38</v>
      </c>
      <c r="AM206">
        <v>4.3600000000000003</v>
      </c>
      <c r="AN206">
        <v>931.44</v>
      </c>
      <c r="AO206">
        <v>0.99270000000000003</v>
      </c>
      <c r="AP206" s="1">
        <v>1533.66</v>
      </c>
      <c r="AQ206" s="1">
        <v>1908.38</v>
      </c>
      <c r="AR206" s="1">
        <v>7060.73</v>
      </c>
      <c r="AS206">
        <v>700.25</v>
      </c>
      <c r="AT206">
        <v>332.33</v>
      </c>
      <c r="AU206" s="1">
        <v>11535.34</v>
      </c>
      <c r="AV206" s="1">
        <v>6994.06</v>
      </c>
      <c r="AW206">
        <v>0.52190000000000003</v>
      </c>
      <c r="AX206" s="1">
        <v>3989.97</v>
      </c>
      <c r="AY206">
        <v>0.29780000000000001</v>
      </c>
      <c r="AZ206" s="1">
        <v>1300.18</v>
      </c>
      <c r="BA206">
        <v>9.7000000000000003E-2</v>
      </c>
      <c r="BB206" s="1">
        <v>1115.8900000000001</v>
      </c>
      <c r="BC206">
        <v>8.3299999999999999E-2</v>
      </c>
      <c r="BD206" s="1">
        <v>13400.11</v>
      </c>
      <c r="BE206" s="1">
        <v>5754.56</v>
      </c>
      <c r="BF206">
        <v>2.0621</v>
      </c>
      <c r="BG206">
        <v>0.53539999999999999</v>
      </c>
      <c r="BH206">
        <v>0.217</v>
      </c>
      <c r="BI206">
        <v>0.20230000000000001</v>
      </c>
      <c r="BJ206">
        <v>2.8400000000000002E-2</v>
      </c>
      <c r="BK206">
        <v>1.7000000000000001E-2</v>
      </c>
    </row>
    <row r="207" spans="1:63" x14ac:dyDescent="0.25">
      <c r="A207" t="s">
        <v>209</v>
      </c>
      <c r="B207">
        <v>46342</v>
      </c>
      <c r="C207">
        <v>72.33</v>
      </c>
      <c r="D207">
        <v>35.270000000000003</v>
      </c>
      <c r="E207" s="1">
        <v>2551.09</v>
      </c>
      <c r="F207" s="1">
        <v>2458.6999999999998</v>
      </c>
      <c r="G207">
        <v>6.1999999999999998E-3</v>
      </c>
      <c r="H207">
        <v>3.3E-3</v>
      </c>
      <c r="I207">
        <v>1.5599999999999999E-2</v>
      </c>
      <c r="J207">
        <v>1.2999999999999999E-3</v>
      </c>
      <c r="K207">
        <v>3.1899999999999998E-2</v>
      </c>
      <c r="L207">
        <v>0.90369999999999995</v>
      </c>
      <c r="M207">
        <v>3.7999999999999999E-2</v>
      </c>
      <c r="N207">
        <v>0.43619999999999998</v>
      </c>
      <c r="O207">
        <v>7.0000000000000001E-3</v>
      </c>
      <c r="P207">
        <v>0.15329999999999999</v>
      </c>
      <c r="Q207" s="1">
        <v>59803.6</v>
      </c>
      <c r="R207">
        <v>0.216</v>
      </c>
      <c r="S207">
        <v>0.18010000000000001</v>
      </c>
      <c r="T207">
        <v>0.60389999999999999</v>
      </c>
      <c r="U207">
        <v>17.190000000000001</v>
      </c>
      <c r="V207" s="1">
        <v>78901.67</v>
      </c>
      <c r="W207">
        <v>143.4</v>
      </c>
      <c r="X207" s="1">
        <v>153123.57999999999</v>
      </c>
      <c r="Y207">
        <v>0.73760000000000003</v>
      </c>
      <c r="Z207">
        <v>0.18110000000000001</v>
      </c>
      <c r="AA207">
        <v>8.1299999999999997E-2</v>
      </c>
      <c r="AB207">
        <v>0.26240000000000002</v>
      </c>
      <c r="AC207">
        <v>153.12</v>
      </c>
      <c r="AD207" s="1">
        <v>4570.34</v>
      </c>
      <c r="AE207">
        <v>514.86</v>
      </c>
      <c r="AF207" s="1">
        <v>141220.76</v>
      </c>
      <c r="AG207" t="s">
        <v>4</v>
      </c>
      <c r="AH207" s="1">
        <v>34920</v>
      </c>
      <c r="AI207" s="1">
        <v>52801.75</v>
      </c>
      <c r="AJ207">
        <v>45.36</v>
      </c>
      <c r="AK207">
        <v>27.28</v>
      </c>
      <c r="AL207">
        <v>32.83</v>
      </c>
      <c r="AM207">
        <v>3.86</v>
      </c>
      <c r="AN207">
        <v>966.15</v>
      </c>
      <c r="AO207">
        <v>0.98409999999999997</v>
      </c>
      <c r="AP207" s="1">
        <v>1317.23</v>
      </c>
      <c r="AQ207" s="1">
        <v>1952.41</v>
      </c>
      <c r="AR207" s="1">
        <v>6466.65</v>
      </c>
      <c r="AS207">
        <v>690.67</v>
      </c>
      <c r="AT207">
        <v>292.77999999999997</v>
      </c>
      <c r="AU207" s="1">
        <v>10719.75</v>
      </c>
      <c r="AV207" s="1">
        <v>5539.84</v>
      </c>
      <c r="AW207">
        <v>0.45229999999999998</v>
      </c>
      <c r="AX207" s="1">
        <v>4581.1000000000004</v>
      </c>
      <c r="AY207">
        <v>0.374</v>
      </c>
      <c r="AZ207" s="1">
        <v>1284.6600000000001</v>
      </c>
      <c r="BA207">
        <v>0.10489999999999999</v>
      </c>
      <c r="BB207">
        <v>843.87</v>
      </c>
      <c r="BC207">
        <v>6.8900000000000003E-2</v>
      </c>
      <c r="BD207" s="1">
        <v>12249.47</v>
      </c>
      <c r="BE207" s="1">
        <v>4415.5</v>
      </c>
      <c r="BF207">
        <v>1.2716000000000001</v>
      </c>
      <c r="BG207">
        <v>0.5292</v>
      </c>
      <c r="BH207">
        <v>0.21929999999999999</v>
      </c>
      <c r="BI207">
        <v>0.2084</v>
      </c>
      <c r="BJ207">
        <v>2.8299999999999999E-2</v>
      </c>
      <c r="BK207">
        <v>1.4800000000000001E-2</v>
      </c>
    </row>
    <row r="208" spans="1:63" x14ac:dyDescent="0.25">
      <c r="A208" t="s">
        <v>210</v>
      </c>
      <c r="B208">
        <v>46193</v>
      </c>
      <c r="C208">
        <v>128.86000000000001</v>
      </c>
      <c r="D208">
        <v>11.29</v>
      </c>
      <c r="E208" s="1">
        <v>1454.7</v>
      </c>
      <c r="F208" s="1">
        <v>1446.05</v>
      </c>
      <c r="G208">
        <v>2.3E-3</v>
      </c>
      <c r="H208">
        <v>2.9999999999999997E-4</v>
      </c>
      <c r="I208">
        <v>6.1999999999999998E-3</v>
      </c>
      <c r="J208">
        <v>1E-3</v>
      </c>
      <c r="K208">
        <v>1.9199999999999998E-2</v>
      </c>
      <c r="L208">
        <v>0.95030000000000003</v>
      </c>
      <c r="M208">
        <v>2.0799999999999999E-2</v>
      </c>
      <c r="N208">
        <v>0.34660000000000002</v>
      </c>
      <c r="O208">
        <v>1.1999999999999999E-3</v>
      </c>
      <c r="P208">
        <v>0.1434</v>
      </c>
      <c r="Q208" s="1">
        <v>56711.22</v>
      </c>
      <c r="R208">
        <v>0.21940000000000001</v>
      </c>
      <c r="S208">
        <v>0.183</v>
      </c>
      <c r="T208">
        <v>0.59770000000000001</v>
      </c>
      <c r="U208">
        <v>12.77</v>
      </c>
      <c r="V208" s="1">
        <v>71731.73</v>
      </c>
      <c r="W208">
        <v>109.52</v>
      </c>
      <c r="X208" s="1">
        <v>164083.44</v>
      </c>
      <c r="Y208">
        <v>0.83660000000000001</v>
      </c>
      <c r="Z208">
        <v>6.4000000000000001E-2</v>
      </c>
      <c r="AA208">
        <v>9.9500000000000005E-2</v>
      </c>
      <c r="AB208">
        <v>0.16339999999999999</v>
      </c>
      <c r="AC208">
        <v>164.08</v>
      </c>
      <c r="AD208" s="1">
        <v>4161.8999999999996</v>
      </c>
      <c r="AE208">
        <v>481.46</v>
      </c>
      <c r="AF208" s="1">
        <v>156471.54999999999</v>
      </c>
      <c r="AG208" t="s">
        <v>4</v>
      </c>
      <c r="AH208" s="1">
        <v>35953</v>
      </c>
      <c r="AI208" s="1">
        <v>55122.78</v>
      </c>
      <c r="AJ208">
        <v>35.57</v>
      </c>
      <c r="AK208">
        <v>23.81</v>
      </c>
      <c r="AL208">
        <v>26.41</v>
      </c>
      <c r="AM208">
        <v>4.17</v>
      </c>
      <c r="AN208" s="1">
        <v>1459.9</v>
      </c>
      <c r="AO208">
        <v>1.2330000000000001</v>
      </c>
      <c r="AP208" s="1">
        <v>1393.91</v>
      </c>
      <c r="AQ208" s="1">
        <v>2368.42</v>
      </c>
      <c r="AR208" s="1">
        <v>6468.75</v>
      </c>
      <c r="AS208">
        <v>582.16999999999996</v>
      </c>
      <c r="AT208">
        <v>377.37</v>
      </c>
      <c r="AU208" s="1">
        <v>11190.63</v>
      </c>
      <c r="AV208" s="1">
        <v>6039.43</v>
      </c>
      <c r="AW208">
        <v>0.47989999999999999</v>
      </c>
      <c r="AX208" s="1">
        <v>4423.58</v>
      </c>
      <c r="AY208">
        <v>0.35149999999999998</v>
      </c>
      <c r="AZ208" s="1">
        <v>1442.3</v>
      </c>
      <c r="BA208">
        <v>0.11459999999999999</v>
      </c>
      <c r="BB208">
        <v>679.03</v>
      </c>
      <c r="BC208">
        <v>5.3999999999999999E-2</v>
      </c>
      <c r="BD208" s="1">
        <v>12584.33</v>
      </c>
      <c r="BE208" s="1">
        <v>5398.24</v>
      </c>
      <c r="BF208">
        <v>1.6417999999999999</v>
      </c>
      <c r="BG208">
        <v>0.53210000000000002</v>
      </c>
      <c r="BH208">
        <v>0.22600000000000001</v>
      </c>
      <c r="BI208">
        <v>0.18509999999999999</v>
      </c>
      <c r="BJ208">
        <v>3.7600000000000001E-2</v>
      </c>
      <c r="BK208">
        <v>1.9199999999999998E-2</v>
      </c>
    </row>
    <row r="209" spans="1:63" x14ac:dyDescent="0.25">
      <c r="A209" t="s">
        <v>211</v>
      </c>
      <c r="B209">
        <v>45864</v>
      </c>
      <c r="C209">
        <v>95.67</v>
      </c>
      <c r="D209">
        <v>10.7</v>
      </c>
      <c r="E209" s="1">
        <v>1023.41</v>
      </c>
      <c r="F209">
        <v>992.24</v>
      </c>
      <c r="G209">
        <v>1.8E-3</v>
      </c>
      <c r="H209">
        <v>2.0000000000000001E-4</v>
      </c>
      <c r="I209">
        <v>5.4000000000000003E-3</v>
      </c>
      <c r="J209">
        <v>1E-3</v>
      </c>
      <c r="K209">
        <v>1.9400000000000001E-2</v>
      </c>
      <c r="L209">
        <v>0.94779999999999998</v>
      </c>
      <c r="M209">
        <v>2.4299999999999999E-2</v>
      </c>
      <c r="N209">
        <v>0.41599999999999998</v>
      </c>
      <c r="O209">
        <v>2.5999999999999999E-3</v>
      </c>
      <c r="P209">
        <v>0.1522</v>
      </c>
      <c r="Q209" s="1">
        <v>55356.35</v>
      </c>
      <c r="R209">
        <v>0.22989999999999999</v>
      </c>
      <c r="S209">
        <v>0.1865</v>
      </c>
      <c r="T209">
        <v>0.58360000000000001</v>
      </c>
      <c r="U209">
        <v>10.52</v>
      </c>
      <c r="V209" s="1">
        <v>63698.49</v>
      </c>
      <c r="W209">
        <v>93.47</v>
      </c>
      <c r="X209" s="1">
        <v>152242.63</v>
      </c>
      <c r="Y209">
        <v>0.84189999999999998</v>
      </c>
      <c r="Z209">
        <v>7.1499999999999994E-2</v>
      </c>
      <c r="AA209">
        <v>8.6599999999999996E-2</v>
      </c>
      <c r="AB209">
        <v>0.15809999999999999</v>
      </c>
      <c r="AC209">
        <v>152.24</v>
      </c>
      <c r="AD209" s="1">
        <v>3943.23</v>
      </c>
      <c r="AE209">
        <v>456.81</v>
      </c>
      <c r="AF209" s="1">
        <v>141743.87</v>
      </c>
      <c r="AG209" t="s">
        <v>4</v>
      </c>
      <c r="AH209" s="1">
        <v>33599</v>
      </c>
      <c r="AI209" s="1">
        <v>49143.32</v>
      </c>
      <c r="AJ209">
        <v>36.18</v>
      </c>
      <c r="AK209">
        <v>24.17</v>
      </c>
      <c r="AL209">
        <v>26.62</v>
      </c>
      <c r="AM209">
        <v>4.53</v>
      </c>
      <c r="AN209" s="1">
        <v>1315.11</v>
      </c>
      <c r="AO209">
        <v>1.3482000000000001</v>
      </c>
      <c r="AP209" s="1">
        <v>1602.45</v>
      </c>
      <c r="AQ209" s="1">
        <v>2506.0700000000002</v>
      </c>
      <c r="AR209" s="1">
        <v>6687.9</v>
      </c>
      <c r="AS209">
        <v>603.14</v>
      </c>
      <c r="AT209">
        <v>275.77999999999997</v>
      </c>
      <c r="AU209" s="1">
        <v>11675.35</v>
      </c>
      <c r="AV209" s="1">
        <v>7266.69</v>
      </c>
      <c r="AW209">
        <v>0.52200000000000002</v>
      </c>
      <c r="AX209" s="1">
        <v>4248.6499999999996</v>
      </c>
      <c r="AY209">
        <v>0.30520000000000003</v>
      </c>
      <c r="AZ209" s="1">
        <v>1538.45</v>
      </c>
      <c r="BA209">
        <v>0.1105</v>
      </c>
      <c r="BB209">
        <v>866.44</v>
      </c>
      <c r="BC209">
        <v>6.2199999999999998E-2</v>
      </c>
      <c r="BD209" s="1">
        <v>13920.23</v>
      </c>
      <c r="BE209" s="1">
        <v>6409.09</v>
      </c>
      <c r="BF209">
        <v>2.3020999999999998</v>
      </c>
      <c r="BG209">
        <v>0.51139999999999997</v>
      </c>
      <c r="BH209">
        <v>0.2218</v>
      </c>
      <c r="BI209">
        <v>0.21060000000000001</v>
      </c>
      <c r="BJ209">
        <v>3.8899999999999997E-2</v>
      </c>
      <c r="BK209">
        <v>1.7299999999999999E-2</v>
      </c>
    </row>
    <row r="210" spans="1:63" x14ac:dyDescent="0.25">
      <c r="A210" t="s">
        <v>212</v>
      </c>
      <c r="B210">
        <v>44073</v>
      </c>
      <c r="C210">
        <v>11.05</v>
      </c>
      <c r="D210">
        <v>210.74</v>
      </c>
      <c r="E210" s="1">
        <v>2328.14</v>
      </c>
      <c r="F210" s="1">
        <v>2296.75</v>
      </c>
      <c r="G210">
        <v>3.7499999999999999E-2</v>
      </c>
      <c r="H210">
        <v>8.0000000000000004E-4</v>
      </c>
      <c r="I210">
        <v>3.09E-2</v>
      </c>
      <c r="J210">
        <v>6.9999999999999999E-4</v>
      </c>
      <c r="K210">
        <v>3.5099999999999999E-2</v>
      </c>
      <c r="L210">
        <v>0.85619999999999996</v>
      </c>
      <c r="M210">
        <v>3.8699999999999998E-2</v>
      </c>
      <c r="N210">
        <v>0.1028</v>
      </c>
      <c r="O210">
        <v>1.4E-2</v>
      </c>
      <c r="P210">
        <v>0.11169999999999999</v>
      </c>
      <c r="Q210" s="1">
        <v>76709.81</v>
      </c>
      <c r="R210">
        <v>0.1351</v>
      </c>
      <c r="S210">
        <v>0.16300000000000001</v>
      </c>
      <c r="T210">
        <v>0.70179999999999998</v>
      </c>
      <c r="U210">
        <v>15.87</v>
      </c>
      <c r="V210" s="1">
        <v>99314.89</v>
      </c>
      <c r="W210">
        <v>145.54</v>
      </c>
      <c r="X210" s="1">
        <v>270197.8</v>
      </c>
      <c r="Y210">
        <v>0.81989999999999996</v>
      </c>
      <c r="Z210">
        <v>0.15509999999999999</v>
      </c>
      <c r="AA210">
        <v>2.5000000000000001E-2</v>
      </c>
      <c r="AB210">
        <v>0.18010000000000001</v>
      </c>
      <c r="AC210">
        <v>270.2</v>
      </c>
      <c r="AD210" s="1">
        <v>11432.83</v>
      </c>
      <c r="AE210" s="1">
        <v>1234.28</v>
      </c>
      <c r="AF210" s="1">
        <v>267474.46999999997</v>
      </c>
      <c r="AG210" t="s">
        <v>4</v>
      </c>
      <c r="AH210" s="1">
        <v>53438</v>
      </c>
      <c r="AI210" s="1">
        <v>116491.91</v>
      </c>
      <c r="AJ210">
        <v>88.75</v>
      </c>
      <c r="AK210">
        <v>43.13</v>
      </c>
      <c r="AL210">
        <v>56.02</v>
      </c>
      <c r="AM210">
        <v>4.93</v>
      </c>
      <c r="AN210" s="1">
        <v>3074.57</v>
      </c>
      <c r="AO210">
        <v>0.6996</v>
      </c>
      <c r="AP210" s="1">
        <v>1787.09</v>
      </c>
      <c r="AQ210" s="1">
        <v>2133.81</v>
      </c>
      <c r="AR210" s="1">
        <v>8319.4</v>
      </c>
      <c r="AS210">
        <v>854.88</v>
      </c>
      <c r="AT210">
        <v>431.63</v>
      </c>
      <c r="AU210" s="1">
        <v>13526.8</v>
      </c>
      <c r="AV210" s="1">
        <v>3075.28</v>
      </c>
      <c r="AW210">
        <v>0.21310000000000001</v>
      </c>
      <c r="AX210" s="1">
        <v>10015.75</v>
      </c>
      <c r="AY210">
        <v>0.69399999999999995</v>
      </c>
      <c r="AZ210">
        <v>951.02</v>
      </c>
      <c r="BA210">
        <v>6.59E-2</v>
      </c>
      <c r="BB210">
        <v>388.9</v>
      </c>
      <c r="BC210">
        <v>2.69E-2</v>
      </c>
      <c r="BD210" s="1">
        <v>14430.94</v>
      </c>
      <c r="BE210" s="1">
        <v>1553.6</v>
      </c>
      <c r="BF210">
        <v>0.14119999999999999</v>
      </c>
      <c r="BG210">
        <v>0.59470000000000001</v>
      </c>
      <c r="BH210">
        <v>0.217</v>
      </c>
      <c r="BI210">
        <v>0.1401</v>
      </c>
      <c r="BJ210">
        <v>3.1399999999999997E-2</v>
      </c>
      <c r="BK210">
        <v>1.67E-2</v>
      </c>
    </row>
    <row r="211" spans="1:63" x14ac:dyDescent="0.25">
      <c r="A211" t="s">
        <v>213</v>
      </c>
      <c r="B211">
        <v>45393</v>
      </c>
      <c r="C211">
        <v>39.14</v>
      </c>
      <c r="D211">
        <v>75.75</v>
      </c>
      <c r="E211" s="1">
        <v>2965.1</v>
      </c>
      <c r="F211" s="1">
        <v>2883.48</v>
      </c>
      <c r="G211">
        <v>3.0700000000000002E-2</v>
      </c>
      <c r="H211">
        <v>5.0000000000000001E-4</v>
      </c>
      <c r="I211">
        <v>2.3199999999999998E-2</v>
      </c>
      <c r="J211">
        <v>5.9999999999999995E-4</v>
      </c>
      <c r="K211">
        <v>2.9000000000000001E-2</v>
      </c>
      <c r="L211">
        <v>0.88390000000000002</v>
      </c>
      <c r="M211">
        <v>3.2000000000000001E-2</v>
      </c>
      <c r="N211">
        <v>9.2600000000000002E-2</v>
      </c>
      <c r="O211">
        <v>7.0000000000000001E-3</v>
      </c>
      <c r="P211">
        <v>0.1071</v>
      </c>
      <c r="Q211" s="1">
        <v>71792.740000000005</v>
      </c>
      <c r="R211">
        <v>0.17730000000000001</v>
      </c>
      <c r="S211">
        <v>0.1618</v>
      </c>
      <c r="T211">
        <v>0.66090000000000004</v>
      </c>
      <c r="U211">
        <v>18.46</v>
      </c>
      <c r="V211" s="1">
        <v>93479.34</v>
      </c>
      <c r="W211">
        <v>158.30000000000001</v>
      </c>
      <c r="X211" s="1">
        <v>271953.21000000002</v>
      </c>
      <c r="Y211">
        <v>0.86509999999999998</v>
      </c>
      <c r="Z211">
        <v>0.1004</v>
      </c>
      <c r="AA211">
        <v>3.4500000000000003E-2</v>
      </c>
      <c r="AB211">
        <v>0.13489999999999999</v>
      </c>
      <c r="AC211">
        <v>271.95</v>
      </c>
      <c r="AD211" s="1">
        <v>10154.530000000001</v>
      </c>
      <c r="AE211" s="1">
        <v>1145.57</v>
      </c>
      <c r="AF211" s="1">
        <v>285022.8</v>
      </c>
      <c r="AG211" t="s">
        <v>4</v>
      </c>
      <c r="AH211" s="1">
        <v>57030</v>
      </c>
      <c r="AI211" s="1">
        <v>134661.79999999999</v>
      </c>
      <c r="AJ211">
        <v>74.64</v>
      </c>
      <c r="AK211">
        <v>37.58</v>
      </c>
      <c r="AL211">
        <v>44.34</v>
      </c>
      <c r="AM211">
        <v>4.66</v>
      </c>
      <c r="AN211" s="1">
        <v>1250.76</v>
      </c>
      <c r="AO211">
        <v>0.62260000000000004</v>
      </c>
      <c r="AP211" s="1">
        <v>1581.1</v>
      </c>
      <c r="AQ211" s="1">
        <v>2231.7800000000002</v>
      </c>
      <c r="AR211" s="1">
        <v>7475.62</v>
      </c>
      <c r="AS211">
        <v>775.14</v>
      </c>
      <c r="AT211">
        <v>412.51</v>
      </c>
      <c r="AU211" s="1">
        <v>12476.14</v>
      </c>
      <c r="AV211" s="1">
        <v>3096.35</v>
      </c>
      <c r="AW211">
        <v>0.2329</v>
      </c>
      <c r="AX211" s="1">
        <v>8713.64</v>
      </c>
      <c r="AY211">
        <v>0.65549999999999997</v>
      </c>
      <c r="AZ211" s="1">
        <v>1104.6099999999999</v>
      </c>
      <c r="BA211">
        <v>8.3099999999999993E-2</v>
      </c>
      <c r="BB211">
        <v>378.45</v>
      </c>
      <c r="BC211">
        <v>2.8500000000000001E-2</v>
      </c>
      <c r="BD211" s="1">
        <v>13293.05</v>
      </c>
      <c r="BE211" s="1">
        <v>1615.53</v>
      </c>
      <c r="BF211">
        <v>0.1353</v>
      </c>
      <c r="BG211">
        <v>0.58550000000000002</v>
      </c>
      <c r="BH211">
        <v>0.22370000000000001</v>
      </c>
      <c r="BI211">
        <v>0.14549999999999999</v>
      </c>
      <c r="BJ211">
        <v>3.0099999999999998E-2</v>
      </c>
      <c r="BK211">
        <v>1.52E-2</v>
      </c>
    </row>
    <row r="212" spans="1:63" x14ac:dyDescent="0.25">
      <c r="A212" t="s">
        <v>214</v>
      </c>
      <c r="B212">
        <v>49619</v>
      </c>
      <c r="C212">
        <v>78.52</v>
      </c>
      <c r="D212">
        <v>10.37</v>
      </c>
      <c r="E212">
        <v>814.19</v>
      </c>
      <c r="F212">
        <v>792.52</v>
      </c>
      <c r="G212">
        <v>1.8E-3</v>
      </c>
      <c r="H212">
        <v>5.9999999999999995E-4</v>
      </c>
      <c r="I212">
        <v>3.3999999999999998E-3</v>
      </c>
      <c r="J212">
        <v>1E-3</v>
      </c>
      <c r="K212">
        <v>1.06E-2</v>
      </c>
      <c r="L212">
        <v>0.96220000000000006</v>
      </c>
      <c r="M212">
        <v>2.0299999999999999E-2</v>
      </c>
      <c r="N212">
        <v>0.4148</v>
      </c>
      <c r="O212">
        <v>1.6999999999999999E-3</v>
      </c>
      <c r="P212">
        <v>0.1479</v>
      </c>
      <c r="Q212" s="1">
        <v>53640.46</v>
      </c>
      <c r="R212">
        <v>0.28489999999999999</v>
      </c>
      <c r="S212">
        <v>0.1618</v>
      </c>
      <c r="T212">
        <v>0.5534</v>
      </c>
      <c r="U212">
        <v>7.77</v>
      </c>
      <c r="V212" s="1">
        <v>67540.94</v>
      </c>
      <c r="W212">
        <v>100.18</v>
      </c>
      <c r="X212" s="1">
        <v>184369.37</v>
      </c>
      <c r="Y212">
        <v>0.71399999999999997</v>
      </c>
      <c r="Z212">
        <v>6.88E-2</v>
      </c>
      <c r="AA212">
        <v>0.21729999999999999</v>
      </c>
      <c r="AB212">
        <v>0.28599999999999998</v>
      </c>
      <c r="AC212">
        <v>184.37</v>
      </c>
      <c r="AD212" s="1">
        <v>5435.01</v>
      </c>
      <c r="AE212">
        <v>524.63</v>
      </c>
      <c r="AF212" s="1">
        <v>162405.95000000001</v>
      </c>
      <c r="AG212" t="s">
        <v>4</v>
      </c>
      <c r="AH212" s="1">
        <v>33616</v>
      </c>
      <c r="AI212" s="1">
        <v>51328.1</v>
      </c>
      <c r="AJ212">
        <v>39.33</v>
      </c>
      <c r="AK212">
        <v>25.63</v>
      </c>
      <c r="AL212">
        <v>29.39</v>
      </c>
      <c r="AM212">
        <v>4.42</v>
      </c>
      <c r="AN212" s="1">
        <v>1750.04</v>
      </c>
      <c r="AO212">
        <v>1.1960999999999999</v>
      </c>
      <c r="AP212" s="1">
        <v>1745.6</v>
      </c>
      <c r="AQ212" s="1">
        <v>2471.16</v>
      </c>
      <c r="AR212" s="1">
        <v>6812.67</v>
      </c>
      <c r="AS212">
        <v>592.75</v>
      </c>
      <c r="AT212">
        <v>314.86</v>
      </c>
      <c r="AU212" s="1">
        <v>11937.04</v>
      </c>
      <c r="AV212" s="1">
        <v>6627.94</v>
      </c>
      <c r="AW212">
        <v>0.45619999999999999</v>
      </c>
      <c r="AX212" s="1">
        <v>5420.82</v>
      </c>
      <c r="AY212">
        <v>0.37309999999999999</v>
      </c>
      <c r="AZ212" s="1">
        <v>1623.16</v>
      </c>
      <c r="BA212">
        <v>0.11169999999999999</v>
      </c>
      <c r="BB212">
        <v>857.19</v>
      </c>
      <c r="BC212">
        <v>5.8999999999999997E-2</v>
      </c>
      <c r="BD212" s="1">
        <v>14529.11</v>
      </c>
      <c r="BE212" s="1">
        <v>5634.47</v>
      </c>
      <c r="BF212">
        <v>1.7864</v>
      </c>
      <c r="BG212">
        <v>0.50700000000000001</v>
      </c>
      <c r="BH212">
        <v>0.22339999999999999</v>
      </c>
      <c r="BI212">
        <v>0.20949999999999999</v>
      </c>
      <c r="BJ212">
        <v>3.56E-2</v>
      </c>
      <c r="BK212">
        <v>2.4500000000000001E-2</v>
      </c>
    </row>
    <row r="213" spans="1:63" x14ac:dyDescent="0.25">
      <c r="A213" t="s">
        <v>215</v>
      </c>
      <c r="B213">
        <v>50013</v>
      </c>
      <c r="C213">
        <v>31.14</v>
      </c>
      <c r="D213">
        <v>142.61000000000001</v>
      </c>
      <c r="E213" s="1">
        <v>4441.2</v>
      </c>
      <c r="F213" s="1">
        <v>4306.66</v>
      </c>
      <c r="G213">
        <v>2.01E-2</v>
      </c>
      <c r="H213">
        <v>5.0000000000000001E-4</v>
      </c>
      <c r="I213">
        <v>2.5999999999999999E-2</v>
      </c>
      <c r="J213">
        <v>1E-3</v>
      </c>
      <c r="K213">
        <v>3.2099999999999997E-2</v>
      </c>
      <c r="L213">
        <v>0.88470000000000004</v>
      </c>
      <c r="M213">
        <v>3.56E-2</v>
      </c>
      <c r="N213">
        <v>0.19889999999999999</v>
      </c>
      <c r="O213">
        <v>1.0699999999999999E-2</v>
      </c>
      <c r="P213">
        <v>0.12479999999999999</v>
      </c>
      <c r="Q213" s="1">
        <v>67491.710000000006</v>
      </c>
      <c r="R213">
        <v>0.18410000000000001</v>
      </c>
      <c r="S213">
        <v>0.19409999999999999</v>
      </c>
      <c r="T213">
        <v>0.62180000000000002</v>
      </c>
      <c r="U213">
        <v>23.98</v>
      </c>
      <c r="V213" s="1">
        <v>93437.94</v>
      </c>
      <c r="W213">
        <v>182.2</v>
      </c>
      <c r="X213" s="1">
        <v>202333.35</v>
      </c>
      <c r="Y213">
        <v>0.79120000000000001</v>
      </c>
      <c r="Z213">
        <v>0.17419999999999999</v>
      </c>
      <c r="AA213">
        <v>3.4599999999999999E-2</v>
      </c>
      <c r="AB213">
        <v>0.20880000000000001</v>
      </c>
      <c r="AC213">
        <v>202.33</v>
      </c>
      <c r="AD213" s="1">
        <v>7644.56</v>
      </c>
      <c r="AE213">
        <v>865.4</v>
      </c>
      <c r="AF213" s="1">
        <v>189710.44</v>
      </c>
      <c r="AG213" t="s">
        <v>4</v>
      </c>
      <c r="AH213" s="1">
        <v>42117</v>
      </c>
      <c r="AI213" s="1">
        <v>73505.25</v>
      </c>
      <c r="AJ213">
        <v>63.87</v>
      </c>
      <c r="AK213">
        <v>36.24</v>
      </c>
      <c r="AL213">
        <v>39.979999999999997</v>
      </c>
      <c r="AM213">
        <v>4.6100000000000003</v>
      </c>
      <c r="AN213">
        <v>0</v>
      </c>
      <c r="AO213">
        <v>0.75829999999999997</v>
      </c>
      <c r="AP213" s="1">
        <v>1399.94</v>
      </c>
      <c r="AQ213" s="1">
        <v>2065.65</v>
      </c>
      <c r="AR213" s="1">
        <v>6714.74</v>
      </c>
      <c r="AS213">
        <v>724.7</v>
      </c>
      <c r="AT213">
        <v>349.9</v>
      </c>
      <c r="AU213" s="1">
        <v>11254.94</v>
      </c>
      <c r="AV213" s="1">
        <v>4019.78</v>
      </c>
      <c r="AW213">
        <v>0.3306</v>
      </c>
      <c r="AX213" s="1">
        <v>6706.97</v>
      </c>
      <c r="AY213">
        <v>0.55149999999999999</v>
      </c>
      <c r="AZ213">
        <v>947.06</v>
      </c>
      <c r="BA213">
        <v>7.7899999999999997E-2</v>
      </c>
      <c r="BB213">
        <v>486.62</v>
      </c>
      <c r="BC213">
        <v>0.04</v>
      </c>
      <c r="BD213" s="1">
        <v>12160.43</v>
      </c>
      <c r="BE213" s="1">
        <v>2728.33</v>
      </c>
      <c r="BF213">
        <v>0.42749999999999999</v>
      </c>
      <c r="BG213">
        <v>0.58069999999999999</v>
      </c>
      <c r="BH213">
        <v>0.2268</v>
      </c>
      <c r="BI213">
        <v>0.14560000000000001</v>
      </c>
      <c r="BJ213">
        <v>3.1E-2</v>
      </c>
      <c r="BK213">
        <v>1.5900000000000001E-2</v>
      </c>
    </row>
    <row r="214" spans="1:63" x14ac:dyDescent="0.25">
      <c r="A214" t="s">
        <v>216</v>
      </c>
      <c r="B214">
        <v>50559</v>
      </c>
      <c r="C214">
        <v>74.67</v>
      </c>
      <c r="D214">
        <v>16.45</v>
      </c>
      <c r="E214" s="1">
        <v>1228.56</v>
      </c>
      <c r="F214" s="1">
        <v>1224.08</v>
      </c>
      <c r="G214">
        <v>3.3E-3</v>
      </c>
      <c r="H214">
        <v>2.0000000000000001E-4</v>
      </c>
      <c r="I214">
        <v>5.3E-3</v>
      </c>
      <c r="J214">
        <v>1.1999999999999999E-3</v>
      </c>
      <c r="K214">
        <v>0.03</v>
      </c>
      <c r="L214">
        <v>0.93279999999999996</v>
      </c>
      <c r="M214">
        <v>2.7300000000000001E-2</v>
      </c>
      <c r="N214">
        <v>0.28760000000000002</v>
      </c>
      <c r="O214">
        <v>3.5000000000000001E-3</v>
      </c>
      <c r="P214">
        <v>0.13400000000000001</v>
      </c>
      <c r="Q214" s="1">
        <v>58048.959999999999</v>
      </c>
      <c r="R214">
        <v>0.20200000000000001</v>
      </c>
      <c r="S214">
        <v>0.17299999999999999</v>
      </c>
      <c r="T214">
        <v>0.625</v>
      </c>
      <c r="U214">
        <v>11.25</v>
      </c>
      <c r="V214" s="1">
        <v>71481.119999999995</v>
      </c>
      <c r="W214">
        <v>105.01</v>
      </c>
      <c r="X214" s="1">
        <v>188239.81</v>
      </c>
      <c r="Y214">
        <v>0.80510000000000004</v>
      </c>
      <c r="Z214">
        <v>0.1012</v>
      </c>
      <c r="AA214">
        <v>9.3700000000000006E-2</v>
      </c>
      <c r="AB214">
        <v>0.19489999999999999</v>
      </c>
      <c r="AC214">
        <v>188.24</v>
      </c>
      <c r="AD214" s="1">
        <v>5500.16</v>
      </c>
      <c r="AE214">
        <v>616.79</v>
      </c>
      <c r="AF214" s="1">
        <v>174726.52</v>
      </c>
      <c r="AG214" t="s">
        <v>4</v>
      </c>
      <c r="AH214" s="1">
        <v>35119</v>
      </c>
      <c r="AI214" s="1">
        <v>57863.06</v>
      </c>
      <c r="AJ214">
        <v>45.29</v>
      </c>
      <c r="AK214">
        <v>27.07</v>
      </c>
      <c r="AL214">
        <v>30.81</v>
      </c>
      <c r="AM214">
        <v>4.4400000000000004</v>
      </c>
      <c r="AN214" s="1">
        <v>1571.41</v>
      </c>
      <c r="AO214">
        <v>1.1462000000000001</v>
      </c>
      <c r="AP214" s="1">
        <v>1558.63</v>
      </c>
      <c r="AQ214" s="1">
        <v>2152.91</v>
      </c>
      <c r="AR214" s="1">
        <v>6690.91</v>
      </c>
      <c r="AS214">
        <v>601.36</v>
      </c>
      <c r="AT214">
        <v>322.87</v>
      </c>
      <c r="AU214" s="1">
        <v>11326.68</v>
      </c>
      <c r="AV214" s="1">
        <v>5444.14</v>
      </c>
      <c r="AW214">
        <v>0.40970000000000001</v>
      </c>
      <c r="AX214" s="1">
        <v>5424.83</v>
      </c>
      <c r="AY214">
        <v>0.40820000000000001</v>
      </c>
      <c r="AZ214" s="1">
        <v>1738.23</v>
      </c>
      <c r="BA214">
        <v>0.1308</v>
      </c>
      <c r="BB214">
        <v>681.73</v>
      </c>
      <c r="BC214">
        <v>5.1299999999999998E-2</v>
      </c>
      <c r="BD214" s="1">
        <v>13288.92</v>
      </c>
      <c r="BE214" s="1">
        <v>4548.57</v>
      </c>
      <c r="BF214">
        <v>1.0996999999999999</v>
      </c>
      <c r="BG214">
        <v>0.54179999999999995</v>
      </c>
      <c r="BH214">
        <v>0.22009999999999999</v>
      </c>
      <c r="BI214">
        <v>0.18959999999999999</v>
      </c>
      <c r="BJ214">
        <v>3.3099999999999997E-2</v>
      </c>
      <c r="BK214">
        <v>1.54E-2</v>
      </c>
    </row>
    <row r="215" spans="1:63" x14ac:dyDescent="0.25">
      <c r="A215" t="s">
        <v>217</v>
      </c>
      <c r="B215">
        <v>47266</v>
      </c>
      <c r="C215">
        <v>91.24</v>
      </c>
      <c r="D215">
        <v>14.75</v>
      </c>
      <c r="E215" s="1">
        <v>1345.99</v>
      </c>
      <c r="F215" s="1">
        <v>1322.49</v>
      </c>
      <c r="G215">
        <v>3.8999999999999998E-3</v>
      </c>
      <c r="H215">
        <v>2.0000000000000001E-4</v>
      </c>
      <c r="I215">
        <v>6.1000000000000004E-3</v>
      </c>
      <c r="J215">
        <v>1.1000000000000001E-3</v>
      </c>
      <c r="K215">
        <v>2.7400000000000001E-2</v>
      </c>
      <c r="L215">
        <v>0.93730000000000002</v>
      </c>
      <c r="M215">
        <v>2.4E-2</v>
      </c>
      <c r="N215">
        <v>0.31909999999999999</v>
      </c>
      <c r="O215">
        <v>3.5000000000000001E-3</v>
      </c>
      <c r="P215">
        <v>0.13400000000000001</v>
      </c>
      <c r="Q215" s="1">
        <v>57210.21</v>
      </c>
      <c r="R215">
        <v>0.21099999999999999</v>
      </c>
      <c r="S215">
        <v>0.18970000000000001</v>
      </c>
      <c r="T215">
        <v>0.59930000000000005</v>
      </c>
      <c r="U215">
        <v>11.34</v>
      </c>
      <c r="V215" s="1">
        <v>72057.38</v>
      </c>
      <c r="W215">
        <v>114.06</v>
      </c>
      <c r="X215" s="1">
        <v>184519</v>
      </c>
      <c r="Y215">
        <v>0.77280000000000004</v>
      </c>
      <c r="Z215">
        <v>0.1114</v>
      </c>
      <c r="AA215">
        <v>0.1159</v>
      </c>
      <c r="AB215">
        <v>0.22720000000000001</v>
      </c>
      <c r="AC215">
        <v>184.52</v>
      </c>
      <c r="AD215" s="1">
        <v>5378.46</v>
      </c>
      <c r="AE215">
        <v>548.57000000000005</v>
      </c>
      <c r="AF215" s="1">
        <v>169932.09</v>
      </c>
      <c r="AG215" t="s">
        <v>4</v>
      </c>
      <c r="AH215" s="1">
        <v>35264</v>
      </c>
      <c r="AI215" s="1">
        <v>57127.56</v>
      </c>
      <c r="AJ215">
        <v>44.4</v>
      </c>
      <c r="AK215">
        <v>26.7</v>
      </c>
      <c r="AL215">
        <v>31.43</v>
      </c>
      <c r="AM215">
        <v>4.38</v>
      </c>
      <c r="AN215" s="1">
        <v>1461.54</v>
      </c>
      <c r="AO215">
        <v>1.0536000000000001</v>
      </c>
      <c r="AP215" s="1">
        <v>1498.66</v>
      </c>
      <c r="AQ215" s="1">
        <v>2163.4699999999998</v>
      </c>
      <c r="AR215" s="1">
        <v>6478.91</v>
      </c>
      <c r="AS215">
        <v>627.66999999999996</v>
      </c>
      <c r="AT215">
        <v>321.83999999999997</v>
      </c>
      <c r="AU215" s="1">
        <v>11090.55</v>
      </c>
      <c r="AV215" s="1">
        <v>5517.52</v>
      </c>
      <c r="AW215">
        <v>0.42470000000000002</v>
      </c>
      <c r="AX215" s="1">
        <v>5212.43</v>
      </c>
      <c r="AY215">
        <v>0.4012</v>
      </c>
      <c r="AZ215" s="1">
        <v>1592.8</v>
      </c>
      <c r="BA215">
        <v>0.1226</v>
      </c>
      <c r="BB215">
        <v>668.54</v>
      </c>
      <c r="BC215">
        <v>5.1499999999999997E-2</v>
      </c>
      <c r="BD215" s="1">
        <v>12991.29</v>
      </c>
      <c r="BE215" s="1">
        <v>4505.9799999999996</v>
      </c>
      <c r="BF215">
        <v>1.1659999999999999</v>
      </c>
      <c r="BG215">
        <v>0.52610000000000001</v>
      </c>
      <c r="BH215">
        <v>0.22040000000000001</v>
      </c>
      <c r="BI215">
        <v>0.20100000000000001</v>
      </c>
      <c r="BJ215">
        <v>3.4700000000000002E-2</v>
      </c>
      <c r="BK215">
        <v>1.78E-2</v>
      </c>
    </row>
    <row r="216" spans="1:63" x14ac:dyDescent="0.25">
      <c r="A216" t="s">
        <v>218</v>
      </c>
      <c r="B216">
        <v>45401</v>
      </c>
      <c r="C216">
        <v>144.29</v>
      </c>
      <c r="D216">
        <v>11.84</v>
      </c>
      <c r="E216" s="1">
        <v>1708.33</v>
      </c>
      <c r="F216" s="1">
        <v>1595.74</v>
      </c>
      <c r="G216">
        <v>2.5999999999999999E-3</v>
      </c>
      <c r="H216">
        <v>5.0000000000000001E-4</v>
      </c>
      <c r="I216">
        <v>7.9000000000000008E-3</v>
      </c>
      <c r="J216">
        <v>1.1000000000000001E-3</v>
      </c>
      <c r="K216">
        <v>1.89E-2</v>
      </c>
      <c r="L216">
        <v>0.93789999999999996</v>
      </c>
      <c r="M216">
        <v>3.1E-2</v>
      </c>
      <c r="N216">
        <v>0.5504</v>
      </c>
      <c r="O216">
        <v>2.5000000000000001E-3</v>
      </c>
      <c r="P216">
        <v>0.16719999999999999</v>
      </c>
      <c r="Q216" s="1">
        <v>54118.06</v>
      </c>
      <c r="R216">
        <v>0.23380000000000001</v>
      </c>
      <c r="S216">
        <v>0.18629999999999999</v>
      </c>
      <c r="T216">
        <v>0.57999999999999996</v>
      </c>
      <c r="U216">
        <v>14.07</v>
      </c>
      <c r="V216" s="1">
        <v>74449.7</v>
      </c>
      <c r="W216">
        <v>117.25</v>
      </c>
      <c r="X216" s="1">
        <v>173302.07</v>
      </c>
      <c r="Y216">
        <v>0.61929999999999996</v>
      </c>
      <c r="Z216">
        <v>0.1699</v>
      </c>
      <c r="AA216">
        <v>0.21079999999999999</v>
      </c>
      <c r="AB216">
        <v>0.38069999999999998</v>
      </c>
      <c r="AC216">
        <v>173.3</v>
      </c>
      <c r="AD216" s="1">
        <v>4529.2299999999996</v>
      </c>
      <c r="AE216">
        <v>404.79</v>
      </c>
      <c r="AF216" s="1">
        <v>140160.62</v>
      </c>
      <c r="AG216" t="s">
        <v>4</v>
      </c>
      <c r="AH216" s="1">
        <v>29625</v>
      </c>
      <c r="AI216" s="1">
        <v>46665.27</v>
      </c>
      <c r="AJ216">
        <v>32.24</v>
      </c>
      <c r="AK216">
        <v>23.61</v>
      </c>
      <c r="AL216">
        <v>25.34</v>
      </c>
      <c r="AM216">
        <v>3.83</v>
      </c>
      <c r="AN216" s="1">
        <v>1080.1400000000001</v>
      </c>
      <c r="AO216">
        <v>1.0390999999999999</v>
      </c>
      <c r="AP216" s="1">
        <v>1505.53</v>
      </c>
      <c r="AQ216" s="1">
        <v>2301.88</v>
      </c>
      <c r="AR216" s="1">
        <v>6863.25</v>
      </c>
      <c r="AS216">
        <v>593.62</v>
      </c>
      <c r="AT216">
        <v>288.33</v>
      </c>
      <c r="AU216" s="1">
        <v>11552.61</v>
      </c>
      <c r="AV216" s="1">
        <v>7433.99</v>
      </c>
      <c r="AW216">
        <v>0.52829999999999999</v>
      </c>
      <c r="AX216" s="1">
        <v>4401.24</v>
      </c>
      <c r="AY216">
        <v>0.31269999999999998</v>
      </c>
      <c r="AZ216" s="1">
        <v>1149.32</v>
      </c>
      <c r="BA216">
        <v>8.1699999999999995E-2</v>
      </c>
      <c r="BB216" s="1">
        <v>1088.2</v>
      </c>
      <c r="BC216">
        <v>7.7299999999999994E-2</v>
      </c>
      <c r="BD216" s="1">
        <v>14072.75</v>
      </c>
      <c r="BE216" s="1">
        <v>5976.33</v>
      </c>
      <c r="BF216">
        <v>2.2566999999999999</v>
      </c>
      <c r="BG216">
        <v>0.51329999999999998</v>
      </c>
      <c r="BH216">
        <v>0.23169999999999999</v>
      </c>
      <c r="BI216">
        <v>0.2016</v>
      </c>
      <c r="BJ216">
        <v>3.6799999999999999E-2</v>
      </c>
      <c r="BK216">
        <v>1.66E-2</v>
      </c>
    </row>
    <row r="217" spans="1:63" x14ac:dyDescent="0.25">
      <c r="A217" t="s">
        <v>219</v>
      </c>
      <c r="B217">
        <v>46235</v>
      </c>
      <c r="C217">
        <v>49.71</v>
      </c>
      <c r="D217">
        <v>32.270000000000003</v>
      </c>
      <c r="E217" s="1">
        <v>1604.25</v>
      </c>
      <c r="F217" s="1">
        <v>1525.63</v>
      </c>
      <c r="G217">
        <v>8.2000000000000007E-3</v>
      </c>
      <c r="H217">
        <v>5.9999999999999995E-4</v>
      </c>
      <c r="I217">
        <v>1.2E-2</v>
      </c>
      <c r="J217">
        <v>1.1000000000000001E-3</v>
      </c>
      <c r="K217">
        <v>2.75E-2</v>
      </c>
      <c r="L217">
        <v>0.91639999999999999</v>
      </c>
      <c r="M217">
        <v>3.4099999999999998E-2</v>
      </c>
      <c r="N217">
        <v>0.30320000000000003</v>
      </c>
      <c r="O217">
        <v>4.8999999999999998E-3</v>
      </c>
      <c r="P217">
        <v>0.12870000000000001</v>
      </c>
      <c r="Q217" s="1">
        <v>58579.54</v>
      </c>
      <c r="R217">
        <v>0.20960000000000001</v>
      </c>
      <c r="S217">
        <v>0.19120000000000001</v>
      </c>
      <c r="T217">
        <v>0.59919999999999995</v>
      </c>
      <c r="U217">
        <v>11.5</v>
      </c>
      <c r="V217" s="1">
        <v>79042.98</v>
      </c>
      <c r="W217">
        <v>134.77000000000001</v>
      </c>
      <c r="X217" s="1">
        <v>185654.16</v>
      </c>
      <c r="Y217">
        <v>0.77500000000000002</v>
      </c>
      <c r="Z217">
        <v>0.1653</v>
      </c>
      <c r="AA217">
        <v>5.9700000000000003E-2</v>
      </c>
      <c r="AB217">
        <v>0.22500000000000001</v>
      </c>
      <c r="AC217">
        <v>185.65</v>
      </c>
      <c r="AD217" s="1">
        <v>5778</v>
      </c>
      <c r="AE217">
        <v>643.91999999999996</v>
      </c>
      <c r="AF217" s="1">
        <v>172563.37</v>
      </c>
      <c r="AG217" t="s">
        <v>4</v>
      </c>
      <c r="AH217" s="1">
        <v>37524</v>
      </c>
      <c r="AI217" s="1">
        <v>60999.1</v>
      </c>
      <c r="AJ217">
        <v>50.29</v>
      </c>
      <c r="AK217">
        <v>29.62</v>
      </c>
      <c r="AL217">
        <v>33.26</v>
      </c>
      <c r="AM217">
        <v>4.97</v>
      </c>
      <c r="AN217" s="1">
        <v>2071.92</v>
      </c>
      <c r="AO217">
        <v>0.99390000000000001</v>
      </c>
      <c r="AP217" s="1">
        <v>1443.19</v>
      </c>
      <c r="AQ217" s="1">
        <v>2047.34</v>
      </c>
      <c r="AR217" s="1">
        <v>6301.49</v>
      </c>
      <c r="AS217">
        <v>608.73</v>
      </c>
      <c r="AT217">
        <v>293.63</v>
      </c>
      <c r="AU217" s="1">
        <v>10694.38</v>
      </c>
      <c r="AV217" s="1">
        <v>4832.25</v>
      </c>
      <c r="AW217">
        <v>0.3881</v>
      </c>
      <c r="AX217" s="1">
        <v>5710.35</v>
      </c>
      <c r="AY217">
        <v>0.45860000000000001</v>
      </c>
      <c r="AZ217" s="1">
        <v>1284.06</v>
      </c>
      <c r="BA217">
        <v>0.1031</v>
      </c>
      <c r="BB217">
        <v>625.28</v>
      </c>
      <c r="BC217">
        <v>5.0200000000000002E-2</v>
      </c>
      <c r="BD217" s="1">
        <v>12451.94</v>
      </c>
      <c r="BE217" s="1">
        <v>3456.86</v>
      </c>
      <c r="BF217">
        <v>0.7389</v>
      </c>
      <c r="BG217">
        <v>0.52559999999999996</v>
      </c>
      <c r="BH217">
        <v>0.21460000000000001</v>
      </c>
      <c r="BI217">
        <v>0.21240000000000001</v>
      </c>
      <c r="BJ217">
        <v>3.1699999999999999E-2</v>
      </c>
      <c r="BK217">
        <v>1.5800000000000002E-2</v>
      </c>
    </row>
    <row r="218" spans="1:63" x14ac:dyDescent="0.25">
      <c r="A218" t="s">
        <v>220</v>
      </c>
      <c r="B218">
        <v>44099</v>
      </c>
      <c r="C218">
        <v>100.29</v>
      </c>
      <c r="D218">
        <v>21.62</v>
      </c>
      <c r="E218" s="1">
        <v>2167.98</v>
      </c>
      <c r="F218" s="1">
        <v>2089.0100000000002</v>
      </c>
      <c r="G218">
        <v>5.1000000000000004E-3</v>
      </c>
      <c r="H218">
        <v>3.5999999999999999E-3</v>
      </c>
      <c r="I218">
        <v>9.9000000000000008E-3</v>
      </c>
      <c r="J218">
        <v>1E-3</v>
      </c>
      <c r="K218">
        <v>2.9499999999999998E-2</v>
      </c>
      <c r="L218">
        <v>0.91569999999999996</v>
      </c>
      <c r="M218">
        <v>3.5200000000000002E-2</v>
      </c>
      <c r="N218">
        <v>0.4677</v>
      </c>
      <c r="O218">
        <v>5.7999999999999996E-3</v>
      </c>
      <c r="P218">
        <v>0.16039999999999999</v>
      </c>
      <c r="Q218" s="1">
        <v>56633.17</v>
      </c>
      <c r="R218">
        <v>0.2122</v>
      </c>
      <c r="S218">
        <v>0.18579999999999999</v>
      </c>
      <c r="T218">
        <v>0.60199999999999998</v>
      </c>
      <c r="U218">
        <v>14.78</v>
      </c>
      <c r="V218" s="1">
        <v>78563.11</v>
      </c>
      <c r="W218">
        <v>141.76</v>
      </c>
      <c r="X218" s="1">
        <v>148788.54</v>
      </c>
      <c r="Y218">
        <v>0.76300000000000001</v>
      </c>
      <c r="Z218">
        <v>0.17230000000000001</v>
      </c>
      <c r="AA218">
        <v>6.4699999999999994E-2</v>
      </c>
      <c r="AB218">
        <v>0.23699999999999999</v>
      </c>
      <c r="AC218">
        <v>148.79</v>
      </c>
      <c r="AD218" s="1">
        <v>4060.72</v>
      </c>
      <c r="AE218">
        <v>502.38</v>
      </c>
      <c r="AF218" s="1">
        <v>139149.6</v>
      </c>
      <c r="AG218" t="s">
        <v>4</v>
      </c>
      <c r="AH218" s="1">
        <v>31701</v>
      </c>
      <c r="AI218" s="1">
        <v>49931.58</v>
      </c>
      <c r="AJ218">
        <v>39.229999999999997</v>
      </c>
      <c r="AK218">
        <v>25.69</v>
      </c>
      <c r="AL218">
        <v>28.85</v>
      </c>
      <c r="AM218">
        <v>3.75</v>
      </c>
      <c r="AN218" s="1">
        <v>1040.93</v>
      </c>
      <c r="AO218">
        <v>1.1516999999999999</v>
      </c>
      <c r="AP218" s="1">
        <v>1345.26</v>
      </c>
      <c r="AQ218" s="1">
        <v>2052.1799999999998</v>
      </c>
      <c r="AR218" s="1">
        <v>6578.92</v>
      </c>
      <c r="AS218">
        <v>682.2</v>
      </c>
      <c r="AT218">
        <v>283.32</v>
      </c>
      <c r="AU218" s="1">
        <v>10941.89</v>
      </c>
      <c r="AV218" s="1">
        <v>6157.99</v>
      </c>
      <c r="AW218">
        <v>0.48770000000000002</v>
      </c>
      <c r="AX218" s="1">
        <v>4253.22</v>
      </c>
      <c r="AY218">
        <v>0.33679999999999999</v>
      </c>
      <c r="AZ218" s="1">
        <v>1243.48</v>
      </c>
      <c r="BA218">
        <v>9.8500000000000004E-2</v>
      </c>
      <c r="BB218">
        <v>973.09</v>
      </c>
      <c r="BC218">
        <v>7.7100000000000002E-2</v>
      </c>
      <c r="BD218" s="1">
        <v>12627.78</v>
      </c>
      <c r="BE218" s="1">
        <v>5101.1400000000003</v>
      </c>
      <c r="BF218">
        <v>1.6541999999999999</v>
      </c>
      <c r="BG218">
        <v>0.53300000000000003</v>
      </c>
      <c r="BH218">
        <v>0.22670000000000001</v>
      </c>
      <c r="BI218">
        <v>0.1918</v>
      </c>
      <c r="BJ218">
        <v>3.1300000000000001E-2</v>
      </c>
      <c r="BK218">
        <v>1.72E-2</v>
      </c>
    </row>
    <row r="219" spans="1:63" x14ac:dyDescent="0.25">
      <c r="A219" t="s">
        <v>221</v>
      </c>
      <c r="B219">
        <v>46979</v>
      </c>
      <c r="C219">
        <v>30.24</v>
      </c>
      <c r="D219">
        <v>176.15</v>
      </c>
      <c r="E219" s="1">
        <v>5326.34</v>
      </c>
      <c r="F219" s="1">
        <v>4813.6099999999997</v>
      </c>
      <c r="G219">
        <v>1.4200000000000001E-2</v>
      </c>
      <c r="H219">
        <v>1.6999999999999999E-3</v>
      </c>
      <c r="I219">
        <v>0.23799999999999999</v>
      </c>
      <c r="J219">
        <v>1.5E-3</v>
      </c>
      <c r="K219">
        <v>9.3799999999999994E-2</v>
      </c>
      <c r="L219">
        <v>0.56100000000000005</v>
      </c>
      <c r="M219">
        <v>8.9700000000000002E-2</v>
      </c>
      <c r="N219">
        <v>0.66569999999999996</v>
      </c>
      <c r="O219">
        <v>3.5799999999999998E-2</v>
      </c>
      <c r="P219">
        <v>0.17230000000000001</v>
      </c>
      <c r="Q219" s="1">
        <v>62747.199999999997</v>
      </c>
      <c r="R219">
        <v>0.27010000000000001</v>
      </c>
      <c r="S219">
        <v>0.17730000000000001</v>
      </c>
      <c r="T219">
        <v>0.55259999999999998</v>
      </c>
      <c r="U219">
        <v>35.049999999999997</v>
      </c>
      <c r="V219" s="1">
        <v>88614.23</v>
      </c>
      <c r="W219">
        <v>148.68</v>
      </c>
      <c r="X219" s="1">
        <v>114830.1</v>
      </c>
      <c r="Y219">
        <v>0.68700000000000006</v>
      </c>
      <c r="Z219">
        <v>0.26250000000000001</v>
      </c>
      <c r="AA219">
        <v>5.0599999999999999E-2</v>
      </c>
      <c r="AB219">
        <v>0.313</v>
      </c>
      <c r="AC219">
        <v>114.83</v>
      </c>
      <c r="AD219" s="1">
        <v>4559.3999999999996</v>
      </c>
      <c r="AE219">
        <v>532.34</v>
      </c>
      <c r="AF219" s="1">
        <v>106568.14</v>
      </c>
      <c r="AG219" t="s">
        <v>4</v>
      </c>
      <c r="AH219" s="1">
        <v>31113</v>
      </c>
      <c r="AI219" s="1">
        <v>46337.2</v>
      </c>
      <c r="AJ219">
        <v>59.38</v>
      </c>
      <c r="AK219">
        <v>38.51</v>
      </c>
      <c r="AL219">
        <v>43.44</v>
      </c>
      <c r="AM219">
        <v>4.6900000000000004</v>
      </c>
      <c r="AN219" s="1">
        <v>1295.6500000000001</v>
      </c>
      <c r="AO219">
        <v>1.0701000000000001</v>
      </c>
      <c r="AP219" s="1">
        <v>1426.54</v>
      </c>
      <c r="AQ219" s="1">
        <v>2202.6999999999998</v>
      </c>
      <c r="AR219" s="1">
        <v>6900.26</v>
      </c>
      <c r="AS219">
        <v>804.65</v>
      </c>
      <c r="AT219">
        <v>401.46</v>
      </c>
      <c r="AU219" s="1">
        <v>11735.6</v>
      </c>
      <c r="AV219" s="1">
        <v>6951.51</v>
      </c>
      <c r="AW219">
        <v>0.50770000000000004</v>
      </c>
      <c r="AX219" s="1">
        <v>4576.8100000000004</v>
      </c>
      <c r="AY219">
        <v>0.33429999999999999</v>
      </c>
      <c r="AZ219">
        <v>909.96</v>
      </c>
      <c r="BA219">
        <v>6.6500000000000004E-2</v>
      </c>
      <c r="BB219" s="1">
        <v>1253.1099999999999</v>
      </c>
      <c r="BC219">
        <v>9.1499999999999998E-2</v>
      </c>
      <c r="BD219" s="1">
        <v>13691.38</v>
      </c>
      <c r="BE219" s="1">
        <v>4736.93</v>
      </c>
      <c r="BF219">
        <v>1.6671</v>
      </c>
      <c r="BG219">
        <v>0.53400000000000003</v>
      </c>
      <c r="BH219">
        <v>0.20119999999999999</v>
      </c>
      <c r="BI219">
        <v>0.22359999999999999</v>
      </c>
      <c r="BJ219">
        <v>2.7799999999999998E-2</v>
      </c>
      <c r="BK219">
        <v>1.34E-2</v>
      </c>
    </row>
    <row r="220" spans="1:63" x14ac:dyDescent="0.25">
      <c r="A220" t="s">
        <v>222</v>
      </c>
      <c r="B220">
        <v>44107</v>
      </c>
      <c r="C220">
        <v>29.57</v>
      </c>
      <c r="D220">
        <v>312.68</v>
      </c>
      <c r="E220" s="1">
        <v>9246.48</v>
      </c>
      <c r="F220" s="1">
        <v>7725.73</v>
      </c>
      <c r="G220">
        <v>1.29E-2</v>
      </c>
      <c r="H220">
        <v>1.1999999999999999E-3</v>
      </c>
      <c r="I220">
        <v>0.25819999999999999</v>
      </c>
      <c r="J220">
        <v>1.5E-3</v>
      </c>
      <c r="K220">
        <v>9.8900000000000002E-2</v>
      </c>
      <c r="L220">
        <v>0.53990000000000005</v>
      </c>
      <c r="M220">
        <v>8.7400000000000005E-2</v>
      </c>
      <c r="N220">
        <v>0.72740000000000005</v>
      </c>
      <c r="O220">
        <v>4.7300000000000002E-2</v>
      </c>
      <c r="P220">
        <v>0.18459999999999999</v>
      </c>
      <c r="Q220" s="1">
        <v>62767.3</v>
      </c>
      <c r="R220">
        <v>0.24809999999999999</v>
      </c>
      <c r="S220">
        <v>0.18240000000000001</v>
      </c>
      <c r="T220">
        <v>0.56950000000000001</v>
      </c>
      <c r="U220">
        <v>59.88</v>
      </c>
      <c r="V220" s="1">
        <v>85584.6</v>
      </c>
      <c r="W220">
        <v>152.77000000000001</v>
      </c>
      <c r="X220" s="1">
        <v>101167.41</v>
      </c>
      <c r="Y220">
        <v>0.68489999999999995</v>
      </c>
      <c r="Z220">
        <v>0.26069999999999999</v>
      </c>
      <c r="AA220">
        <v>5.4399999999999997E-2</v>
      </c>
      <c r="AB220">
        <v>0.31509999999999999</v>
      </c>
      <c r="AC220">
        <v>101.17</v>
      </c>
      <c r="AD220" s="1">
        <v>4365.2</v>
      </c>
      <c r="AE220">
        <v>528.33000000000004</v>
      </c>
      <c r="AF220" s="1">
        <v>94566.95</v>
      </c>
      <c r="AG220" t="s">
        <v>4</v>
      </c>
      <c r="AH220" s="1">
        <v>28931</v>
      </c>
      <c r="AI220" s="1">
        <v>44128.95</v>
      </c>
      <c r="AJ220">
        <v>60.51</v>
      </c>
      <c r="AK220">
        <v>40.42</v>
      </c>
      <c r="AL220">
        <v>47.11</v>
      </c>
      <c r="AM220">
        <v>4.7</v>
      </c>
      <c r="AN220">
        <v>872.45</v>
      </c>
      <c r="AO220">
        <v>1.0628</v>
      </c>
      <c r="AP220" s="1">
        <v>1674.77</v>
      </c>
      <c r="AQ220" s="1">
        <v>2361.09</v>
      </c>
      <c r="AR220" s="1">
        <v>7253.05</v>
      </c>
      <c r="AS220">
        <v>876.39</v>
      </c>
      <c r="AT220">
        <v>451.8</v>
      </c>
      <c r="AU220" s="1">
        <v>12617.1</v>
      </c>
      <c r="AV220" s="1">
        <v>8766.7999999999993</v>
      </c>
      <c r="AW220">
        <v>0.55530000000000002</v>
      </c>
      <c r="AX220" s="1">
        <v>4637.8900000000003</v>
      </c>
      <c r="AY220">
        <v>0.29370000000000002</v>
      </c>
      <c r="AZ220">
        <v>847.99</v>
      </c>
      <c r="BA220">
        <v>5.3699999999999998E-2</v>
      </c>
      <c r="BB220" s="1">
        <v>1536.15</v>
      </c>
      <c r="BC220">
        <v>9.7299999999999998E-2</v>
      </c>
      <c r="BD220" s="1">
        <v>15788.83</v>
      </c>
      <c r="BE220" s="1">
        <v>5160.8999999999996</v>
      </c>
      <c r="BF220">
        <v>2.0659000000000001</v>
      </c>
      <c r="BG220">
        <v>0.50780000000000003</v>
      </c>
      <c r="BH220">
        <v>0.19819999999999999</v>
      </c>
      <c r="BI220">
        <v>0.25750000000000001</v>
      </c>
      <c r="BJ220">
        <v>2.41E-2</v>
      </c>
      <c r="BK220">
        <v>1.26E-2</v>
      </c>
    </row>
    <row r="221" spans="1:63" x14ac:dyDescent="0.25">
      <c r="A221" t="s">
        <v>223</v>
      </c>
      <c r="B221">
        <v>46953</v>
      </c>
      <c r="C221">
        <v>33.67</v>
      </c>
      <c r="D221">
        <v>84.65</v>
      </c>
      <c r="E221" s="1">
        <v>2849.92</v>
      </c>
      <c r="F221" s="1">
        <v>2602.12</v>
      </c>
      <c r="G221">
        <v>8.3999999999999995E-3</v>
      </c>
      <c r="H221">
        <v>8.0000000000000004E-4</v>
      </c>
      <c r="I221">
        <v>9.7100000000000006E-2</v>
      </c>
      <c r="J221">
        <v>1.2999999999999999E-3</v>
      </c>
      <c r="K221">
        <v>7.2900000000000006E-2</v>
      </c>
      <c r="L221">
        <v>0.74860000000000004</v>
      </c>
      <c r="M221">
        <v>7.0900000000000005E-2</v>
      </c>
      <c r="N221">
        <v>0.57410000000000005</v>
      </c>
      <c r="O221">
        <v>2.2200000000000001E-2</v>
      </c>
      <c r="P221">
        <v>0.1603</v>
      </c>
      <c r="Q221" s="1">
        <v>60220.65</v>
      </c>
      <c r="R221">
        <v>0.21709999999999999</v>
      </c>
      <c r="S221">
        <v>0.19</v>
      </c>
      <c r="T221">
        <v>0.59289999999999998</v>
      </c>
      <c r="U221">
        <v>21.24</v>
      </c>
      <c r="V221" s="1">
        <v>79141.33</v>
      </c>
      <c r="W221">
        <v>130.9</v>
      </c>
      <c r="X221" s="1">
        <v>117973.44</v>
      </c>
      <c r="Y221">
        <v>0.68210000000000004</v>
      </c>
      <c r="Z221">
        <v>0.2457</v>
      </c>
      <c r="AA221">
        <v>7.2300000000000003E-2</v>
      </c>
      <c r="AB221">
        <v>0.31790000000000002</v>
      </c>
      <c r="AC221">
        <v>117.97</v>
      </c>
      <c r="AD221" s="1">
        <v>4078.3</v>
      </c>
      <c r="AE221">
        <v>457.27</v>
      </c>
      <c r="AF221" s="1">
        <v>106800.05</v>
      </c>
      <c r="AG221" t="s">
        <v>4</v>
      </c>
      <c r="AH221" s="1">
        <v>30607</v>
      </c>
      <c r="AI221" s="1">
        <v>45954.12</v>
      </c>
      <c r="AJ221">
        <v>50.41</v>
      </c>
      <c r="AK221">
        <v>31.1</v>
      </c>
      <c r="AL221">
        <v>37.119999999999997</v>
      </c>
      <c r="AM221">
        <v>4.22</v>
      </c>
      <c r="AN221">
        <v>950.02</v>
      </c>
      <c r="AO221">
        <v>0.92620000000000002</v>
      </c>
      <c r="AP221" s="1">
        <v>1486.45</v>
      </c>
      <c r="AQ221" s="1">
        <v>2023.14</v>
      </c>
      <c r="AR221" s="1">
        <v>6795.04</v>
      </c>
      <c r="AS221">
        <v>659.76</v>
      </c>
      <c r="AT221">
        <v>306.8</v>
      </c>
      <c r="AU221" s="1">
        <v>11271.18</v>
      </c>
      <c r="AV221" s="1">
        <v>7118.56</v>
      </c>
      <c r="AW221">
        <v>0.53510000000000002</v>
      </c>
      <c r="AX221" s="1">
        <v>4018.16</v>
      </c>
      <c r="AY221">
        <v>0.30199999999999999</v>
      </c>
      <c r="AZ221" s="1">
        <v>1146.6199999999999</v>
      </c>
      <c r="BA221">
        <v>8.6199999999999999E-2</v>
      </c>
      <c r="BB221" s="1">
        <v>1020.98</v>
      </c>
      <c r="BC221">
        <v>7.6700000000000004E-2</v>
      </c>
      <c r="BD221" s="1">
        <v>13304.32</v>
      </c>
      <c r="BE221" s="1">
        <v>5217.8100000000004</v>
      </c>
      <c r="BF221">
        <v>1.9591000000000001</v>
      </c>
      <c r="BG221">
        <v>0.51819999999999999</v>
      </c>
      <c r="BH221">
        <v>0.21709999999999999</v>
      </c>
      <c r="BI221">
        <v>0.222</v>
      </c>
      <c r="BJ221">
        <v>3.04E-2</v>
      </c>
      <c r="BK221">
        <v>1.23E-2</v>
      </c>
    </row>
    <row r="222" spans="1:63" x14ac:dyDescent="0.25">
      <c r="A222" t="s">
        <v>224</v>
      </c>
      <c r="B222">
        <v>47498</v>
      </c>
      <c r="C222">
        <v>86.95</v>
      </c>
      <c r="D222">
        <v>7.16</v>
      </c>
      <c r="E222">
        <v>622.38</v>
      </c>
      <c r="F222">
        <v>633.70000000000005</v>
      </c>
      <c r="G222">
        <v>1.1999999999999999E-3</v>
      </c>
      <c r="H222">
        <v>4.0000000000000002E-4</v>
      </c>
      <c r="I222">
        <v>2.5000000000000001E-3</v>
      </c>
      <c r="J222">
        <v>1E-3</v>
      </c>
      <c r="K222">
        <v>1.2800000000000001E-2</v>
      </c>
      <c r="L222">
        <v>0.96750000000000003</v>
      </c>
      <c r="M222">
        <v>1.47E-2</v>
      </c>
      <c r="N222">
        <v>0.36899999999999999</v>
      </c>
      <c r="O222">
        <v>2.5999999999999999E-3</v>
      </c>
      <c r="P222">
        <v>0.1469</v>
      </c>
      <c r="Q222" s="1">
        <v>51717.26</v>
      </c>
      <c r="R222">
        <v>0.25459999999999999</v>
      </c>
      <c r="S222">
        <v>0.17299999999999999</v>
      </c>
      <c r="T222">
        <v>0.57240000000000002</v>
      </c>
      <c r="U222">
        <v>7.01</v>
      </c>
      <c r="V222" s="1">
        <v>61331.46</v>
      </c>
      <c r="W222">
        <v>85</v>
      </c>
      <c r="X222" s="1">
        <v>196155.41</v>
      </c>
      <c r="Y222">
        <v>0.71009999999999995</v>
      </c>
      <c r="Z222">
        <v>8.4599999999999995E-2</v>
      </c>
      <c r="AA222">
        <v>0.20530000000000001</v>
      </c>
      <c r="AB222">
        <v>0.28989999999999999</v>
      </c>
      <c r="AC222">
        <v>196.16</v>
      </c>
      <c r="AD222" s="1">
        <v>5453.7</v>
      </c>
      <c r="AE222">
        <v>508.72</v>
      </c>
      <c r="AF222" s="1">
        <v>160314.59</v>
      </c>
      <c r="AG222" t="s">
        <v>4</v>
      </c>
      <c r="AH222" s="1">
        <v>33237</v>
      </c>
      <c r="AI222" s="1">
        <v>52401.29</v>
      </c>
      <c r="AJ222">
        <v>36.07</v>
      </c>
      <c r="AK222">
        <v>24.57</v>
      </c>
      <c r="AL222">
        <v>27.23</v>
      </c>
      <c r="AM222">
        <v>4.54</v>
      </c>
      <c r="AN222" s="1">
        <v>1638.77</v>
      </c>
      <c r="AO222">
        <v>1.3757999999999999</v>
      </c>
      <c r="AP222" s="1">
        <v>1840.49</v>
      </c>
      <c r="AQ222" s="1">
        <v>2729.23</v>
      </c>
      <c r="AR222" s="1">
        <v>7123.25</v>
      </c>
      <c r="AS222">
        <v>588.62</v>
      </c>
      <c r="AT222">
        <v>430.68</v>
      </c>
      <c r="AU222" s="1">
        <v>12712.26</v>
      </c>
      <c r="AV222" s="1">
        <v>7073.78</v>
      </c>
      <c r="AW222">
        <v>0.46629999999999999</v>
      </c>
      <c r="AX222" s="1">
        <v>5355.69</v>
      </c>
      <c r="AY222">
        <v>0.35299999999999998</v>
      </c>
      <c r="AZ222" s="1">
        <v>1954.34</v>
      </c>
      <c r="BA222">
        <v>0.1288</v>
      </c>
      <c r="BB222">
        <v>787.29</v>
      </c>
      <c r="BC222">
        <v>5.1900000000000002E-2</v>
      </c>
      <c r="BD222" s="1">
        <v>15171.11</v>
      </c>
      <c r="BE222" s="1">
        <v>6505.41</v>
      </c>
      <c r="BF222">
        <v>2.1135000000000002</v>
      </c>
      <c r="BG222">
        <v>0.49940000000000001</v>
      </c>
      <c r="BH222">
        <v>0.22550000000000001</v>
      </c>
      <c r="BI222">
        <v>0.2034</v>
      </c>
      <c r="BJ222">
        <v>3.78E-2</v>
      </c>
      <c r="BK222">
        <v>3.4000000000000002E-2</v>
      </c>
    </row>
    <row r="223" spans="1:63" x14ac:dyDescent="0.25">
      <c r="A223" t="s">
        <v>225</v>
      </c>
      <c r="B223">
        <v>49791</v>
      </c>
      <c r="C223">
        <v>97.62</v>
      </c>
      <c r="D223">
        <v>9.4700000000000006</v>
      </c>
      <c r="E223">
        <v>924.17</v>
      </c>
      <c r="F223">
        <v>883.93</v>
      </c>
      <c r="G223">
        <v>1.8E-3</v>
      </c>
      <c r="H223">
        <v>2.0000000000000001E-4</v>
      </c>
      <c r="I223">
        <v>4.7000000000000002E-3</v>
      </c>
      <c r="J223">
        <v>1.2999999999999999E-3</v>
      </c>
      <c r="K223">
        <v>2.3599999999999999E-2</v>
      </c>
      <c r="L223">
        <v>0.94589999999999996</v>
      </c>
      <c r="M223">
        <v>2.2599999999999999E-2</v>
      </c>
      <c r="N223">
        <v>0.35920000000000002</v>
      </c>
      <c r="O223">
        <v>1.2999999999999999E-3</v>
      </c>
      <c r="P223">
        <v>0.15010000000000001</v>
      </c>
      <c r="Q223" s="1">
        <v>55582.66</v>
      </c>
      <c r="R223">
        <v>0.22259999999999999</v>
      </c>
      <c r="S223">
        <v>0.15970000000000001</v>
      </c>
      <c r="T223">
        <v>0.61770000000000003</v>
      </c>
      <c r="U223">
        <v>9.74</v>
      </c>
      <c r="V223" s="1">
        <v>63142.36</v>
      </c>
      <c r="W223">
        <v>90.78</v>
      </c>
      <c r="X223" s="1">
        <v>163825.51</v>
      </c>
      <c r="Y223">
        <v>0.84030000000000005</v>
      </c>
      <c r="Z223">
        <v>0.06</v>
      </c>
      <c r="AA223">
        <v>9.9699999999999997E-2</v>
      </c>
      <c r="AB223">
        <v>0.15970000000000001</v>
      </c>
      <c r="AC223">
        <v>163.83000000000001</v>
      </c>
      <c r="AD223" s="1">
        <v>4337.46</v>
      </c>
      <c r="AE223">
        <v>488.89</v>
      </c>
      <c r="AF223" s="1">
        <v>153143.69</v>
      </c>
      <c r="AG223" t="s">
        <v>4</v>
      </c>
      <c r="AH223" s="1">
        <v>33859</v>
      </c>
      <c r="AI223" s="1">
        <v>49628.66</v>
      </c>
      <c r="AJ223">
        <v>38.42</v>
      </c>
      <c r="AK223">
        <v>24.26</v>
      </c>
      <c r="AL223">
        <v>26.95</v>
      </c>
      <c r="AM223">
        <v>4.33</v>
      </c>
      <c r="AN223" s="1">
        <v>1603.93</v>
      </c>
      <c r="AO223">
        <v>1.462</v>
      </c>
      <c r="AP223" s="1">
        <v>1645.26</v>
      </c>
      <c r="AQ223" s="1">
        <v>2335.08</v>
      </c>
      <c r="AR223" s="1">
        <v>6746.95</v>
      </c>
      <c r="AS223">
        <v>622.15</v>
      </c>
      <c r="AT223">
        <v>263.07</v>
      </c>
      <c r="AU223" s="1">
        <v>11612.52</v>
      </c>
      <c r="AV223" s="1">
        <v>6954.2</v>
      </c>
      <c r="AW223">
        <v>0.48930000000000001</v>
      </c>
      <c r="AX223" s="1">
        <v>4872.99</v>
      </c>
      <c r="AY223">
        <v>0.34289999999999998</v>
      </c>
      <c r="AZ223" s="1">
        <v>1611.24</v>
      </c>
      <c r="BA223">
        <v>0.1134</v>
      </c>
      <c r="BB223">
        <v>773.53</v>
      </c>
      <c r="BC223">
        <v>5.4399999999999997E-2</v>
      </c>
      <c r="BD223" s="1">
        <v>14211.96</v>
      </c>
      <c r="BE223" s="1">
        <v>5902.39</v>
      </c>
      <c r="BF223">
        <v>2.0217999999999998</v>
      </c>
      <c r="BG223">
        <v>0.51359999999999995</v>
      </c>
      <c r="BH223">
        <v>0.21759999999999999</v>
      </c>
      <c r="BI223">
        <v>0.20660000000000001</v>
      </c>
      <c r="BJ223">
        <v>3.8600000000000002E-2</v>
      </c>
      <c r="BK223">
        <v>2.3599999999999999E-2</v>
      </c>
    </row>
    <row r="224" spans="1:63" x14ac:dyDescent="0.25">
      <c r="A224" t="s">
        <v>226</v>
      </c>
      <c r="B224">
        <v>45245</v>
      </c>
      <c r="C224">
        <v>190.76</v>
      </c>
      <c r="D224">
        <v>7.68</v>
      </c>
      <c r="E224" s="1">
        <v>1465.35</v>
      </c>
      <c r="F224" s="1">
        <v>1364.34</v>
      </c>
      <c r="G224">
        <v>1.8E-3</v>
      </c>
      <c r="H224">
        <v>5.0000000000000001E-4</v>
      </c>
      <c r="I224">
        <v>6.4000000000000003E-3</v>
      </c>
      <c r="J224">
        <v>1.1000000000000001E-3</v>
      </c>
      <c r="K224">
        <v>2.2700000000000001E-2</v>
      </c>
      <c r="L224">
        <v>0.94030000000000002</v>
      </c>
      <c r="M224">
        <v>2.7300000000000001E-2</v>
      </c>
      <c r="N224">
        <v>0.45989999999999998</v>
      </c>
      <c r="O224">
        <v>3.0000000000000001E-3</v>
      </c>
      <c r="P224">
        <v>0.15620000000000001</v>
      </c>
      <c r="Q224" s="1">
        <v>55026.559999999998</v>
      </c>
      <c r="R224">
        <v>0.22919999999999999</v>
      </c>
      <c r="S224">
        <v>0.1779</v>
      </c>
      <c r="T224">
        <v>0.59289999999999998</v>
      </c>
      <c r="U224">
        <v>12.28</v>
      </c>
      <c r="V224" s="1">
        <v>71514.86</v>
      </c>
      <c r="W224">
        <v>114.38</v>
      </c>
      <c r="X224" s="1">
        <v>205626.66</v>
      </c>
      <c r="Y224">
        <v>0.66810000000000003</v>
      </c>
      <c r="Z224">
        <v>0.1295</v>
      </c>
      <c r="AA224">
        <v>0.2024</v>
      </c>
      <c r="AB224">
        <v>0.33189999999999997</v>
      </c>
      <c r="AC224">
        <v>205.63</v>
      </c>
      <c r="AD224" s="1">
        <v>5454.63</v>
      </c>
      <c r="AE224">
        <v>475.9</v>
      </c>
      <c r="AF224" s="1">
        <v>176653.58</v>
      </c>
      <c r="AG224" t="s">
        <v>4</v>
      </c>
      <c r="AH224" s="1">
        <v>31984</v>
      </c>
      <c r="AI224" s="1">
        <v>49071.49</v>
      </c>
      <c r="AJ224">
        <v>35.5</v>
      </c>
      <c r="AK224">
        <v>23.85</v>
      </c>
      <c r="AL224">
        <v>27.14</v>
      </c>
      <c r="AM224">
        <v>4.3</v>
      </c>
      <c r="AN224" s="1">
        <v>1188.81</v>
      </c>
      <c r="AO224">
        <v>1.2531000000000001</v>
      </c>
      <c r="AP224" s="1">
        <v>1569.55</v>
      </c>
      <c r="AQ224" s="1">
        <v>2513.13</v>
      </c>
      <c r="AR224" s="1">
        <v>6537.76</v>
      </c>
      <c r="AS224">
        <v>633.79999999999995</v>
      </c>
      <c r="AT224">
        <v>310.79000000000002</v>
      </c>
      <c r="AU224" s="1">
        <v>11565.02</v>
      </c>
      <c r="AV224" s="1">
        <v>6597.78</v>
      </c>
      <c r="AW224">
        <v>0.46679999999999999</v>
      </c>
      <c r="AX224" s="1">
        <v>5241.38</v>
      </c>
      <c r="AY224">
        <v>0.37090000000000001</v>
      </c>
      <c r="AZ224" s="1">
        <v>1374.52</v>
      </c>
      <c r="BA224">
        <v>9.7299999999999998E-2</v>
      </c>
      <c r="BB224">
        <v>919.05</v>
      </c>
      <c r="BC224">
        <v>6.5000000000000002E-2</v>
      </c>
      <c r="BD224" s="1">
        <v>14132.73</v>
      </c>
      <c r="BE224" s="1">
        <v>5228.6099999999997</v>
      </c>
      <c r="BF224">
        <v>1.8001</v>
      </c>
      <c r="BG224">
        <v>0.52290000000000003</v>
      </c>
      <c r="BH224">
        <v>0.2271</v>
      </c>
      <c r="BI224">
        <v>0.19739999999999999</v>
      </c>
      <c r="BJ224">
        <v>3.6900000000000002E-2</v>
      </c>
      <c r="BK224">
        <v>1.5699999999999999E-2</v>
      </c>
    </row>
    <row r="225" spans="1:63" x14ac:dyDescent="0.25">
      <c r="A225" t="s">
        <v>227</v>
      </c>
      <c r="B225">
        <v>44115</v>
      </c>
      <c r="C225">
        <v>22.52</v>
      </c>
      <c r="D225">
        <v>86.99</v>
      </c>
      <c r="E225" s="1">
        <v>1959.27</v>
      </c>
      <c r="F225" s="1">
        <v>1918.49</v>
      </c>
      <c r="G225">
        <v>1.04E-2</v>
      </c>
      <c r="H225">
        <v>6.9999999999999999E-4</v>
      </c>
      <c r="I225">
        <v>3.04E-2</v>
      </c>
      <c r="J225">
        <v>1E-3</v>
      </c>
      <c r="K225">
        <v>5.57E-2</v>
      </c>
      <c r="L225">
        <v>0.85240000000000005</v>
      </c>
      <c r="M225">
        <v>4.9299999999999997E-2</v>
      </c>
      <c r="N225">
        <v>0.40989999999999999</v>
      </c>
      <c r="O225">
        <v>1.78E-2</v>
      </c>
      <c r="P225">
        <v>0.14249999999999999</v>
      </c>
      <c r="Q225" s="1">
        <v>61236.78</v>
      </c>
      <c r="R225">
        <v>0.18970000000000001</v>
      </c>
      <c r="S225">
        <v>0.19259999999999999</v>
      </c>
      <c r="T225">
        <v>0.61770000000000003</v>
      </c>
      <c r="U225">
        <v>14.12</v>
      </c>
      <c r="V225" s="1">
        <v>79030.19</v>
      </c>
      <c r="W225">
        <v>134.44999999999999</v>
      </c>
      <c r="X225" s="1">
        <v>162641.68</v>
      </c>
      <c r="Y225">
        <v>0.68600000000000005</v>
      </c>
      <c r="Z225">
        <v>0.25609999999999999</v>
      </c>
      <c r="AA225">
        <v>5.79E-2</v>
      </c>
      <c r="AB225">
        <v>0.314</v>
      </c>
      <c r="AC225">
        <v>162.63999999999999</v>
      </c>
      <c r="AD225" s="1">
        <v>6162.95</v>
      </c>
      <c r="AE225">
        <v>622.44000000000005</v>
      </c>
      <c r="AF225" s="1">
        <v>149913.19</v>
      </c>
      <c r="AG225" t="s">
        <v>4</v>
      </c>
      <c r="AH225" s="1">
        <v>34006</v>
      </c>
      <c r="AI225" s="1">
        <v>53872.62</v>
      </c>
      <c r="AJ225">
        <v>56.85</v>
      </c>
      <c r="AK225">
        <v>34.36</v>
      </c>
      <c r="AL225">
        <v>42.89</v>
      </c>
      <c r="AM225">
        <v>4.79</v>
      </c>
      <c r="AN225">
        <v>700.23</v>
      </c>
      <c r="AO225">
        <v>0.92969999999999997</v>
      </c>
      <c r="AP225" s="1">
        <v>1536.39</v>
      </c>
      <c r="AQ225" s="1">
        <v>1924.36</v>
      </c>
      <c r="AR225" s="1">
        <v>6623.85</v>
      </c>
      <c r="AS225">
        <v>620.72</v>
      </c>
      <c r="AT225">
        <v>321.72000000000003</v>
      </c>
      <c r="AU225" s="1">
        <v>11027.05</v>
      </c>
      <c r="AV225" s="1">
        <v>4996.58</v>
      </c>
      <c r="AW225">
        <v>0.39129999999999998</v>
      </c>
      <c r="AX225" s="1">
        <v>5510.9</v>
      </c>
      <c r="AY225">
        <v>0.43159999999999998</v>
      </c>
      <c r="AZ225" s="1">
        <v>1500.53</v>
      </c>
      <c r="BA225">
        <v>0.11749999999999999</v>
      </c>
      <c r="BB225">
        <v>760.93</v>
      </c>
      <c r="BC225">
        <v>5.96E-2</v>
      </c>
      <c r="BD225" s="1">
        <v>12768.94</v>
      </c>
      <c r="BE225" s="1">
        <v>3779.46</v>
      </c>
      <c r="BF225">
        <v>0.95879999999999999</v>
      </c>
      <c r="BG225">
        <v>0.54</v>
      </c>
      <c r="BH225">
        <v>0.2248</v>
      </c>
      <c r="BI225">
        <v>0.19170000000000001</v>
      </c>
      <c r="BJ225">
        <v>2.58E-2</v>
      </c>
      <c r="BK225">
        <v>1.77E-2</v>
      </c>
    </row>
    <row r="226" spans="1:63" x14ac:dyDescent="0.25">
      <c r="A226" t="s">
        <v>228</v>
      </c>
      <c r="B226">
        <v>45419</v>
      </c>
      <c r="C226">
        <v>69.67</v>
      </c>
      <c r="D226">
        <v>17.809999999999999</v>
      </c>
      <c r="E226" s="1">
        <v>1240.93</v>
      </c>
      <c r="F226" s="1">
        <v>1180.81</v>
      </c>
      <c r="G226">
        <v>6.4000000000000003E-3</v>
      </c>
      <c r="H226">
        <v>6.9999999999999999E-4</v>
      </c>
      <c r="I226">
        <v>1.06E-2</v>
      </c>
      <c r="J226">
        <v>1.1000000000000001E-3</v>
      </c>
      <c r="K226">
        <v>3.6200000000000003E-2</v>
      </c>
      <c r="L226">
        <v>0.91300000000000003</v>
      </c>
      <c r="M226">
        <v>3.2000000000000001E-2</v>
      </c>
      <c r="N226">
        <v>0.39489999999999997</v>
      </c>
      <c r="O226">
        <v>5.5999999999999999E-3</v>
      </c>
      <c r="P226">
        <v>0.14149999999999999</v>
      </c>
      <c r="Q226" s="1">
        <v>58050.94</v>
      </c>
      <c r="R226">
        <v>0.2172</v>
      </c>
      <c r="S226">
        <v>0.17929999999999999</v>
      </c>
      <c r="T226">
        <v>0.60350000000000004</v>
      </c>
      <c r="U226">
        <v>10.050000000000001</v>
      </c>
      <c r="V226" s="1">
        <v>74606.05</v>
      </c>
      <c r="W226">
        <v>118.9</v>
      </c>
      <c r="X226" s="1">
        <v>164494.31</v>
      </c>
      <c r="Y226">
        <v>0.76370000000000005</v>
      </c>
      <c r="Z226">
        <v>0.15620000000000001</v>
      </c>
      <c r="AA226">
        <v>8.0100000000000005E-2</v>
      </c>
      <c r="AB226">
        <v>0.23630000000000001</v>
      </c>
      <c r="AC226">
        <v>164.49</v>
      </c>
      <c r="AD226" s="1">
        <v>4592.8</v>
      </c>
      <c r="AE226">
        <v>539.37</v>
      </c>
      <c r="AF226" s="1">
        <v>149187.59</v>
      </c>
      <c r="AG226" t="s">
        <v>4</v>
      </c>
      <c r="AH226" s="1">
        <v>33707</v>
      </c>
      <c r="AI226" s="1">
        <v>51991.3</v>
      </c>
      <c r="AJ226">
        <v>44.11</v>
      </c>
      <c r="AK226">
        <v>25.85</v>
      </c>
      <c r="AL226">
        <v>31.42</v>
      </c>
      <c r="AM226">
        <v>4.5</v>
      </c>
      <c r="AN226" s="1">
        <v>1481.63</v>
      </c>
      <c r="AO226">
        <v>1.1379999999999999</v>
      </c>
      <c r="AP226" s="1">
        <v>1585.25</v>
      </c>
      <c r="AQ226" s="1">
        <v>2179.1999999999998</v>
      </c>
      <c r="AR226" s="1">
        <v>6616.36</v>
      </c>
      <c r="AS226">
        <v>684.93</v>
      </c>
      <c r="AT226">
        <v>339.04</v>
      </c>
      <c r="AU226" s="1">
        <v>11404.77</v>
      </c>
      <c r="AV226" s="1">
        <v>6002.58</v>
      </c>
      <c r="AW226">
        <v>0.45329999999999998</v>
      </c>
      <c r="AX226" s="1">
        <v>4828.3999999999996</v>
      </c>
      <c r="AY226">
        <v>0.36459999999999998</v>
      </c>
      <c r="AZ226" s="1">
        <v>1571.32</v>
      </c>
      <c r="BA226">
        <v>0.1187</v>
      </c>
      <c r="BB226">
        <v>840.23</v>
      </c>
      <c r="BC226">
        <v>6.3399999999999998E-2</v>
      </c>
      <c r="BD226" s="1">
        <v>13242.53</v>
      </c>
      <c r="BE226" s="1">
        <v>4652.58</v>
      </c>
      <c r="BF226">
        <v>1.4182999999999999</v>
      </c>
      <c r="BG226">
        <v>0.52639999999999998</v>
      </c>
      <c r="BH226">
        <v>0.21729999999999999</v>
      </c>
      <c r="BI226">
        <v>0.2019</v>
      </c>
      <c r="BJ226">
        <v>3.2800000000000003E-2</v>
      </c>
      <c r="BK226">
        <v>2.1499999999999998E-2</v>
      </c>
    </row>
    <row r="227" spans="1:63" x14ac:dyDescent="0.25">
      <c r="A227" t="s">
        <v>229</v>
      </c>
      <c r="B227">
        <v>48496</v>
      </c>
      <c r="C227">
        <v>72.67</v>
      </c>
      <c r="D227">
        <v>35.68</v>
      </c>
      <c r="E227" s="1">
        <v>2592.5300000000002</v>
      </c>
      <c r="F227" s="1">
        <v>2506.5500000000002</v>
      </c>
      <c r="G227">
        <v>1.52E-2</v>
      </c>
      <c r="H227">
        <v>5.0000000000000001E-4</v>
      </c>
      <c r="I227">
        <v>1.4800000000000001E-2</v>
      </c>
      <c r="J227">
        <v>1E-3</v>
      </c>
      <c r="K227">
        <v>2.4899999999999999E-2</v>
      </c>
      <c r="L227">
        <v>0.91190000000000004</v>
      </c>
      <c r="M227">
        <v>3.1600000000000003E-2</v>
      </c>
      <c r="N227">
        <v>0.15690000000000001</v>
      </c>
      <c r="O227">
        <v>9.4999999999999998E-3</v>
      </c>
      <c r="P227">
        <v>0.1095</v>
      </c>
      <c r="Q227" s="1">
        <v>65679.91</v>
      </c>
      <c r="R227">
        <v>0.19989999999999999</v>
      </c>
      <c r="S227">
        <v>0.19389999999999999</v>
      </c>
      <c r="T227">
        <v>0.60619999999999996</v>
      </c>
      <c r="U227">
        <v>16.55</v>
      </c>
      <c r="V227" s="1">
        <v>87827.6</v>
      </c>
      <c r="W227">
        <v>152.9</v>
      </c>
      <c r="X227" s="1">
        <v>232972.01</v>
      </c>
      <c r="Y227">
        <v>0.86080000000000001</v>
      </c>
      <c r="Z227">
        <v>0.09</v>
      </c>
      <c r="AA227">
        <v>4.9200000000000001E-2</v>
      </c>
      <c r="AB227">
        <v>0.13919999999999999</v>
      </c>
      <c r="AC227">
        <v>232.97</v>
      </c>
      <c r="AD227" s="1">
        <v>7612.25</v>
      </c>
      <c r="AE227">
        <v>884.1</v>
      </c>
      <c r="AF227" s="1">
        <v>229601.33</v>
      </c>
      <c r="AG227" t="s">
        <v>4</v>
      </c>
      <c r="AH227" s="1">
        <v>46644</v>
      </c>
      <c r="AI227" s="1">
        <v>95640.68</v>
      </c>
      <c r="AJ227">
        <v>55.5</v>
      </c>
      <c r="AK227">
        <v>30.67</v>
      </c>
      <c r="AL227">
        <v>34.549999999999997</v>
      </c>
      <c r="AM227">
        <v>4.21</v>
      </c>
      <c r="AN227" s="1">
        <v>1631.04</v>
      </c>
      <c r="AO227">
        <v>0.82189999999999996</v>
      </c>
      <c r="AP227" s="1">
        <v>1448.78</v>
      </c>
      <c r="AQ227" s="1">
        <v>2129.73</v>
      </c>
      <c r="AR227" s="1">
        <v>6560.88</v>
      </c>
      <c r="AS227">
        <v>642.59</v>
      </c>
      <c r="AT227">
        <v>371.78</v>
      </c>
      <c r="AU227" s="1">
        <v>11153.76</v>
      </c>
      <c r="AV227" s="1">
        <v>3426.45</v>
      </c>
      <c r="AW227">
        <v>0.28089999999999998</v>
      </c>
      <c r="AX227" s="1">
        <v>7213.59</v>
      </c>
      <c r="AY227">
        <v>0.59150000000000003</v>
      </c>
      <c r="AZ227" s="1">
        <v>1122.8599999999999</v>
      </c>
      <c r="BA227">
        <v>9.2100000000000001E-2</v>
      </c>
      <c r="BB227">
        <v>433.05</v>
      </c>
      <c r="BC227">
        <v>3.5499999999999997E-2</v>
      </c>
      <c r="BD227" s="1">
        <v>12195.96</v>
      </c>
      <c r="BE227" s="1">
        <v>2168.1</v>
      </c>
      <c r="BF227">
        <v>0.2757</v>
      </c>
      <c r="BG227">
        <v>0.56850000000000001</v>
      </c>
      <c r="BH227">
        <v>0.22639999999999999</v>
      </c>
      <c r="BI227">
        <v>0.15970000000000001</v>
      </c>
      <c r="BJ227">
        <v>3.1099999999999999E-2</v>
      </c>
      <c r="BK227">
        <v>1.4200000000000001E-2</v>
      </c>
    </row>
    <row r="228" spans="1:63" x14ac:dyDescent="0.25">
      <c r="A228" t="s">
        <v>230</v>
      </c>
      <c r="B228">
        <v>48801</v>
      </c>
      <c r="C228">
        <v>124.33</v>
      </c>
      <c r="D228">
        <v>12.62</v>
      </c>
      <c r="E228" s="1">
        <v>1568.87</v>
      </c>
      <c r="F228" s="1">
        <v>1537.44</v>
      </c>
      <c r="G228">
        <v>2.2000000000000001E-3</v>
      </c>
      <c r="H228">
        <v>2.0000000000000001E-4</v>
      </c>
      <c r="I228">
        <v>7.0000000000000001E-3</v>
      </c>
      <c r="J228">
        <v>6.9999999999999999E-4</v>
      </c>
      <c r="K228">
        <v>1.4999999999999999E-2</v>
      </c>
      <c r="L228">
        <v>0.95599999999999996</v>
      </c>
      <c r="M228">
        <v>1.9E-2</v>
      </c>
      <c r="N228">
        <v>0.3629</v>
      </c>
      <c r="O228">
        <v>1.4E-3</v>
      </c>
      <c r="P228">
        <v>0.13969999999999999</v>
      </c>
      <c r="Q228" s="1">
        <v>56927</v>
      </c>
      <c r="R228">
        <v>0.21579999999999999</v>
      </c>
      <c r="S228">
        <v>0.1784</v>
      </c>
      <c r="T228">
        <v>0.60580000000000001</v>
      </c>
      <c r="U228">
        <v>12.98</v>
      </c>
      <c r="V228" s="1">
        <v>74227.839999999997</v>
      </c>
      <c r="W228">
        <v>116.36</v>
      </c>
      <c r="X228" s="1">
        <v>164254.97</v>
      </c>
      <c r="Y228">
        <v>0.83130000000000004</v>
      </c>
      <c r="Z228">
        <v>6.9099999999999995E-2</v>
      </c>
      <c r="AA228">
        <v>9.9599999999999994E-2</v>
      </c>
      <c r="AB228">
        <v>0.16869999999999999</v>
      </c>
      <c r="AC228">
        <v>164.25</v>
      </c>
      <c r="AD228" s="1">
        <v>4135.6400000000003</v>
      </c>
      <c r="AE228">
        <v>484</v>
      </c>
      <c r="AF228" s="1">
        <v>156279.57</v>
      </c>
      <c r="AG228" t="s">
        <v>4</v>
      </c>
      <c r="AH228" s="1">
        <v>35953</v>
      </c>
      <c r="AI228" s="1">
        <v>54952.74</v>
      </c>
      <c r="AJ228">
        <v>34.64</v>
      </c>
      <c r="AK228">
        <v>24.07</v>
      </c>
      <c r="AL228">
        <v>26.01</v>
      </c>
      <c r="AM228">
        <v>4.3</v>
      </c>
      <c r="AN228" s="1">
        <v>1414.74</v>
      </c>
      <c r="AO228">
        <v>1.1427</v>
      </c>
      <c r="AP228" s="1">
        <v>1389.87</v>
      </c>
      <c r="AQ228" s="1">
        <v>2346.3200000000002</v>
      </c>
      <c r="AR228" s="1">
        <v>6404.88</v>
      </c>
      <c r="AS228">
        <v>604.4</v>
      </c>
      <c r="AT228">
        <v>373.52</v>
      </c>
      <c r="AU228" s="1">
        <v>11118.99</v>
      </c>
      <c r="AV228" s="1">
        <v>6081.46</v>
      </c>
      <c r="AW228">
        <v>0.48380000000000001</v>
      </c>
      <c r="AX228" s="1">
        <v>4282.2299999999996</v>
      </c>
      <c r="AY228">
        <v>0.3407</v>
      </c>
      <c r="AZ228" s="1">
        <v>1462.23</v>
      </c>
      <c r="BA228">
        <v>0.1163</v>
      </c>
      <c r="BB228">
        <v>744.44</v>
      </c>
      <c r="BC228">
        <v>5.9200000000000003E-2</v>
      </c>
      <c r="BD228" s="1">
        <v>12570.35</v>
      </c>
      <c r="BE228" s="1">
        <v>5252.53</v>
      </c>
      <c r="BF228">
        <v>1.5454000000000001</v>
      </c>
      <c r="BG228">
        <v>0.52410000000000001</v>
      </c>
      <c r="BH228">
        <v>0.2235</v>
      </c>
      <c r="BI228">
        <v>0.19989999999999999</v>
      </c>
      <c r="BJ228">
        <v>3.6600000000000001E-2</v>
      </c>
      <c r="BK228">
        <v>1.5800000000000002E-2</v>
      </c>
    </row>
    <row r="229" spans="1:63" x14ac:dyDescent="0.25">
      <c r="A229" t="s">
        <v>231</v>
      </c>
      <c r="B229">
        <v>47019</v>
      </c>
      <c r="C229">
        <v>34</v>
      </c>
      <c r="D229">
        <v>262.69</v>
      </c>
      <c r="E229" s="1">
        <v>8931.32</v>
      </c>
      <c r="F229" s="1">
        <v>8745.6299999999992</v>
      </c>
      <c r="G229">
        <v>7.9100000000000004E-2</v>
      </c>
      <c r="H229">
        <v>8.9999999999999998E-4</v>
      </c>
      <c r="I229">
        <v>9.2399999999999996E-2</v>
      </c>
      <c r="J229">
        <v>1.1999999999999999E-3</v>
      </c>
      <c r="K229">
        <v>5.8299999999999998E-2</v>
      </c>
      <c r="L229">
        <v>0.71660000000000001</v>
      </c>
      <c r="M229">
        <v>5.1499999999999997E-2</v>
      </c>
      <c r="N229">
        <v>0.2021</v>
      </c>
      <c r="O229">
        <v>4.7899999999999998E-2</v>
      </c>
      <c r="P229">
        <v>0.127</v>
      </c>
      <c r="Q229" s="1">
        <v>73937.36</v>
      </c>
      <c r="R229">
        <v>0.18709999999999999</v>
      </c>
      <c r="S229">
        <v>0.19819999999999999</v>
      </c>
      <c r="T229">
        <v>0.61460000000000004</v>
      </c>
      <c r="U229">
        <v>49.22</v>
      </c>
      <c r="V229" s="1">
        <v>98016.1</v>
      </c>
      <c r="W229">
        <v>179.11</v>
      </c>
      <c r="X229" s="1">
        <v>201411.27</v>
      </c>
      <c r="Y229">
        <v>0.76239999999999997</v>
      </c>
      <c r="Z229">
        <v>0.20949999999999999</v>
      </c>
      <c r="AA229">
        <v>2.81E-2</v>
      </c>
      <c r="AB229">
        <v>0.23760000000000001</v>
      </c>
      <c r="AC229">
        <v>201.41</v>
      </c>
      <c r="AD229" s="1">
        <v>8748.56</v>
      </c>
      <c r="AE229">
        <v>897.09</v>
      </c>
      <c r="AF229" s="1">
        <v>204094.4</v>
      </c>
      <c r="AG229" t="s">
        <v>4</v>
      </c>
      <c r="AH229" s="1">
        <v>48934</v>
      </c>
      <c r="AI229" s="1">
        <v>90424.34</v>
      </c>
      <c r="AJ229">
        <v>73.5</v>
      </c>
      <c r="AK229">
        <v>39.880000000000003</v>
      </c>
      <c r="AL229">
        <v>46.69</v>
      </c>
      <c r="AM229">
        <v>4.74</v>
      </c>
      <c r="AN229" s="1">
        <v>1634.94</v>
      </c>
      <c r="AO229">
        <v>0.71140000000000003</v>
      </c>
      <c r="AP229" s="1">
        <v>1391.31</v>
      </c>
      <c r="AQ229" s="1">
        <v>2070.5</v>
      </c>
      <c r="AR229" s="1">
        <v>7452.73</v>
      </c>
      <c r="AS229">
        <v>851.91</v>
      </c>
      <c r="AT229">
        <v>436.64</v>
      </c>
      <c r="AU229" s="1">
        <v>12203.09</v>
      </c>
      <c r="AV229" s="1">
        <v>3641.15</v>
      </c>
      <c r="AW229">
        <v>0.27989999999999998</v>
      </c>
      <c r="AX229" s="1">
        <v>7801.29</v>
      </c>
      <c r="AY229">
        <v>0.59970000000000001</v>
      </c>
      <c r="AZ229" s="1">
        <v>1062.5</v>
      </c>
      <c r="BA229">
        <v>8.1699999999999995E-2</v>
      </c>
      <c r="BB229">
        <v>504.66</v>
      </c>
      <c r="BC229">
        <v>3.8800000000000001E-2</v>
      </c>
      <c r="BD229" s="1">
        <v>13009.6</v>
      </c>
      <c r="BE229" s="1">
        <v>2255.98</v>
      </c>
      <c r="BF229">
        <v>0.30759999999999998</v>
      </c>
      <c r="BG229">
        <v>0.60350000000000004</v>
      </c>
      <c r="BH229">
        <v>0.2268</v>
      </c>
      <c r="BI229">
        <v>0.1225</v>
      </c>
      <c r="BJ229">
        <v>2.7900000000000001E-2</v>
      </c>
      <c r="BK229">
        <v>1.9400000000000001E-2</v>
      </c>
    </row>
    <row r="230" spans="1:63" x14ac:dyDescent="0.25">
      <c r="A230" t="s">
        <v>232</v>
      </c>
      <c r="B230">
        <v>44123</v>
      </c>
      <c r="C230">
        <v>123.05</v>
      </c>
      <c r="D230">
        <v>17.2</v>
      </c>
      <c r="E230" s="1">
        <v>2116.91</v>
      </c>
      <c r="F230" s="1">
        <v>2027.91</v>
      </c>
      <c r="G230">
        <v>4.4000000000000003E-3</v>
      </c>
      <c r="H230">
        <v>3.5000000000000001E-3</v>
      </c>
      <c r="I230">
        <v>1.32E-2</v>
      </c>
      <c r="J230">
        <v>6.9999999999999999E-4</v>
      </c>
      <c r="K230">
        <v>3.32E-2</v>
      </c>
      <c r="L230">
        <v>0.9042</v>
      </c>
      <c r="M230">
        <v>4.0800000000000003E-2</v>
      </c>
      <c r="N230">
        <v>0.55300000000000005</v>
      </c>
      <c r="O230">
        <v>5.7000000000000002E-3</v>
      </c>
      <c r="P230">
        <v>0.17299999999999999</v>
      </c>
      <c r="Q230" s="1">
        <v>56058.8</v>
      </c>
      <c r="R230">
        <v>0.2422</v>
      </c>
      <c r="S230">
        <v>0.16300000000000001</v>
      </c>
      <c r="T230">
        <v>0.5948</v>
      </c>
      <c r="U230">
        <v>15.05</v>
      </c>
      <c r="V230" s="1">
        <v>79755.600000000006</v>
      </c>
      <c r="W230">
        <v>136.54</v>
      </c>
      <c r="X230" s="1">
        <v>150873.76</v>
      </c>
      <c r="Y230">
        <v>0.73599999999999999</v>
      </c>
      <c r="Z230">
        <v>0.1704</v>
      </c>
      <c r="AA230">
        <v>9.3600000000000003E-2</v>
      </c>
      <c r="AB230">
        <v>0.26400000000000001</v>
      </c>
      <c r="AC230">
        <v>150.87</v>
      </c>
      <c r="AD230" s="1">
        <v>3996.06</v>
      </c>
      <c r="AE230">
        <v>455.38</v>
      </c>
      <c r="AF230" s="1">
        <v>137067.01</v>
      </c>
      <c r="AG230" t="s">
        <v>4</v>
      </c>
      <c r="AH230" s="1">
        <v>30732</v>
      </c>
      <c r="AI230" s="1">
        <v>47903.18</v>
      </c>
      <c r="AJ230">
        <v>37.07</v>
      </c>
      <c r="AK230">
        <v>24.93</v>
      </c>
      <c r="AL230">
        <v>28.76</v>
      </c>
      <c r="AM230">
        <v>3.85</v>
      </c>
      <c r="AN230" s="1">
        <v>1067.6300000000001</v>
      </c>
      <c r="AO230">
        <v>1.1694</v>
      </c>
      <c r="AP230" s="1">
        <v>1373.03</v>
      </c>
      <c r="AQ230" s="1">
        <v>2116.56</v>
      </c>
      <c r="AR230" s="1">
        <v>6825.37</v>
      </c>
      <c r="AS230">
        <v>659.46</v>
      </c>
      <c r="AT230">
        <v>297.01</v>
      </c>
      <c r="AU230" s="1">
        <v>11271.43</v>
      </c>
      <c r="AV230" s="1">
        <v>6543.78</v>
      </c>
      <c r="AW230">
        <v>0.50590000000000002</v>
      </c>
      <c r="AX230" s="1">
        <v>4060.98</v>
      </c>
      <c r="AY230">
        <v>0.31390000000000001</v>
      </c>
      <c r="AZ230" s="1">
        <v>1224.03</v>
      </c>
      <c r="BA230">
        <v>9.4600000000000004E-2</v>
      </c>
      <c r="BB230" s="1">
        <v>1106.5999999999999</v>
      </c>
      <c r="BC230">
        <v>8.5500000000000007E-2</v>
      </c>
      <c r="BD230" s="1">
        <v>12935.39</v>
      </c>
      <c r="BE230" s="1">
        <v>5378.79</v>
      </c>
      <c r="BF230">
        <v>1.954</v>
      </c>
      <c r="BG230">
        <v>0.53190000000000004</v>
      </c>
      <c r="BH230">
        <v>0.2266</v>
      </c>
      <c r="BI230">
        <v>0.19409999999999999</v>
      </c>
      <c r="BJ230">
        <v>3.0800000000000001E-2</v>
      </c>
      <c r="BK230">
        <v>1.67E-2</v>
      </c>
    </row>
    <row r="231" spans="1:63" x14ac:dyDescent="0.25">
      <c r="A231" t="s">
        <v>233</v>
      </c>
      <c r="B231">
        <v>45823</v>
      </c>
      <c r="C231">
        <v>85.81</v>
      </c>
      <c r="D231">
        <v>10.54</v>
      </c>
      <c r="E231">
        <v>904.83</v>
      </c>
      <c r="F231">
        <v>897.69</v>
      </c>
      <c r="G231">
        <v>1.2999999999999999E-3</v>
      </c>
      <c r="H231">
        <v>5.9999999999999995E-4</v>
      </c>
      <c r="I231">
        <v>4.3E-3</v>
      </c>
      <c r="J231">
        <v>1.6000000000000001E-3</v>
      </c>
      <c r="K231">
        <v>1.6500000000000001E-2</v>
      </c>
      <c r="L231">
        <v>0.95550000000000002</v>
      </c>
      <c r="M231">
        <v>2.01E-2</v>
      </c>
      <c r="N231">
        <v>0.34789999999999999</v>
      </c>
      <c r="O231">
        <v>8.0000000000000004E-4</v>
      </c>
      <c r="P231">
        <v>0.14630000000000001</v>
      </c>
      <c r="Q231" s="1">
        <v>55582.47</v>
      </c>
      <c r="R231">
        <v>0.2311</v>
      </c>
      <c r="S231">
        <v>0.153</v>
      </c>
      <c r="T231">
        <v>0.6159</v>
      </c>
      <c r="U231">
        <v>8.32</v>
      </c>
      <c r="V231" s="1">
        <v>68141.19</v>
      </c>
      <c r="W231">
        <v>104.29</v>
      </c>
      <c r="X231" s="1">
        <v>168974.93</v>
      </c>
      <c r="Y231">
        <v>0.84199999999999997</v>
      </c>
      <c r="Z231">
        <v>6.1100000000000002E-2</v>
      </c>
      <c r="AA231">
        <v>9.69E-2</v>
      </c>
      <c r="AB231">
        <v>0.158</v>
      </c>
      <c r="AC231">
        <v>168.97</v>
      </c>
      <c r="AD231" s="1">
        <v>4628.1899999999996</v>
      </c>
      <c r="AE231">
        <v>555.87</v>
      </c>
      <c r="AF231" s="1">
        <v>155293.07999999999</v>
      </c>
      <c r="AG231" t="s">
        <v>4</v>
      </c>
      <c r="AH231" s="1">
        <v>34356</v>
      </c>
      <c r="AI231" s="1">
        <v>52424.82</v>
      </c>
      <c r="AJ231">
        <v>38.909999999999997</v>
      </c>
      <c r="AK231">
        <v>25.63</v>
      </c>
      <c r="AL231">
        <v>28.04</v>
      </c>
      <c r="AM231">
        <v>4.38</v>
      </c>
      <c r="AN231" s="1">
        <v>1571.09</v>
      </c>
      <c r="AO231">
        <v>1.3565</v>
      </c>
      <c r="AP231" s="1">
        <v>1559.53</v>
      </c>
      <c r="AQ231" s="1">
        <v>2340.34</v>
      </c>
      <c r="AR231" s="1">
        <v>6536.69</v>
      </c>
      <c r="AS231">
        <v>582.4</v>
      </c>
      <c r="AT231">
        <v>314.08</v>
      </c>
      <c r="AU231" s="1">
        <v>11333.03</v>
      </c>
      <c r="AV231" s="1">
        <v>6378.58</v>
      </c>
      <c r="AW231">
        <v>0.4753</v>
      </c>
      <c r="AX231" s="1">
        <v>4687.74</v>
      </c>
      <c r="AY231">
        <v>0.3493</v>
      </c>
      <c r="AZ231" s="1">
        <v>1605.12</v>
      </c>
      <c r="BA231">
        <v>0.1196</v>
      </c>
      <c r="BB231">
        <v>748.14</v>
      </c>
      <c r="BC231">
        <v>5.57E-2</v>
      </c>
      <c r="BD231" s="1">
        <v>13419.57</v>
      </c>
      <c r="BE231" s="1">
        <v>5484.81</v>
      </c>
      <c r="BF231">
        <v>1.7095</v>
      </c>
      <c r="BG231">
        <v>0.51949999999999996</v>
      </c>
      <c r="BH231">
        <v>0.21160000000000001</v>
      </c>
      <c r="BI231">
        <v>0.20599999999999999</v>
      </c>
      <c r="BJ231">
        <v>3.5900000000000001E-2</v>
      </c>
      <c r="BK231">
        <v>2.7E-2</v>
      </c>
    </row>
    <row r="232" spans="1:63" x14ac:dyDescent="0.25">
      <c r="A232" t="s">
        <v>234</v>
      </c>
      <c r="B232">
        <v>47571</v>
      </c>
      <c r="C232">
        <v>80.099999999999994</v>
      </c>
      <c r="D232">
        <v>8.17</v>
      </c>
      <c r="E232">
        <v>654.04</v>
      </c>
      <c r="F232">
        <v>643.5</v>
      </c>
      <c r="G232">
        <v>3.8999999999999998E-3</v>
      </c>
      <c r="H232">
        <v>4.0000000000000002E-4</v>
      </c>
      <c r="I232">
        <v>8.3999999999999995E-3</v>
      </c>
      <c r="J232">
        <v>6.9999999999999999E-4</v>
      </c>
      <c r="K232">
        <v>6.7699999999999996E-2</v>
      </c>
      <c r="L232">
        <v>0.8972</v>
      </c>
      <c r="M232">
        <v>2.1700000000000001E-2</v>
      </c>
      <c r="N232">
        <v>0.32529999999999998</v>
      </c>
      <c r="O232">
        <v>4.3E-3</v>
      </c>
      <c r="P232">
        <v>0.1426</v>
      </c>
      <c r="Q232" s="1">
        <v>55274.53</v>
      </c>
      <c r="R232">
        <v>0.2319</v>
      </c>
      <c r="S232">
        <v>0.1701</v>
      </c>
      <c r="T232">
        <v>0.59799999999999998</v>
      </c>
      <c r="U232">
        <v>7.21</v>
      </c>
      <c r="V232" s="1">
        <v>67374.8</v>
      </c>
      <c r="W232">
        <v>87.72</v>
      </c>
      <c r="X232" s="1">
        <v>187113.71</v>
      </c>
      <c r="Y232">
        <v>0.79569999999999996</v>
      </c>
      <c r="Z232">
        <v>7.0300000000000001E-2</v>
      </c>
      <c r="AA232">
        <v>0.13400000000000001</v>
      </c>
      <c r="AB232">
        <v>0.20430000000000001</v>
      </c>
      <c r="AC232">
        <v>187.11</v>
      </c>
      <c r="AD232" s="1">
        <v>5093.54</v>
      </c>
      <c r="AE232">
        <v>528.77</v>
      </c>
      <c r="AF232" s="1">
        <v>167867.88</v>
      </c>
      <c r="AG232" t="s">
        <v>4</v>
      </c>
      <c r="AH232" s="1">
        <v>34745</v>
      </c>
      <c r="AI232" s="1">
        <v>52673.98</v>
      </c>
      <c r="AJ232">
        <v>39.08</v>
      </c>
      <c r="AK232">
        <v>24.78</v>
      </c>
      <c r="AL232">
        <v>30.25</v>
      </c>
      <c r="AM232">
        <v>4.41</v>
      </c>
      <c r="AN232" s="1">
        <v>1743.39</v>
      </c>
      <c r="AO232">
        <v>1.5963000000000001</v>
      </c>
      <c r="AP232" s="1">
        <v>1917.51</v>
      </c>
      <c r="AQ232" s="1">
        <v>2478.6799999999998</v>
      </c>
      <c r="AR232" s="1">
        <v>7364.05</v>
      </c>
      <c r="AS232">
        <v>531.48</v>
      </c>
      <c r="AT232">
        <v>290.17</v>
      </c>
      <c r="AU232" s="1">
        <v>12581.89</v>
      </c>
      <c r="AV232" s="1">
        <v>6902.71</v>
      </c>
      <c r="AW232">
        <v>0.43490000000000001</v>
      </c>
      <c r="AX232" s="1">
        <v>6020.08</v>
      </c>
      <c r="AY232">
        <v>0.37930000000000003</v>
      </c>
      <c r="AZ232" s="1">
        <v>2202.5</v>
      </c>
      <c r="BA232">
        <v>0.13880000000000001</v>
      </c>
      <c r="BB232">
        <v>745.91</v>
      </c>
      <c r="BC232">
        <v>4.7E-2</v>
      </c>
      <c r="BD232" s="1">
        <v>15871.19</v>
      </c>
      <c r="BE232" s="1">
        <v>5567.44</v>
      </c>
      <c r="BF232">
        <v>1.8274999999999999</v>
      </c>
      <c r="BG232">
        <v>0.51659999999999995</v>
      </c>
      <c r="BH232">
        <v>0.21049999999999999</v>
      </c>
      <c r="BI232">
        <v>0.2107</v>
      </c>
      <c r="BJ232">
        <v>3.4099999999999998E-2</v>
      </c>
      <c r="BK232">
        <v>2.8000000000000001E-2</v>
      </c>
    </row>
    <row r="233" spans="1:63" x14ac:dyDescent="0.25">
      <c r="A233" t="s">
        <v>235</v>
      </c>
      <c r="B233">
        <v>49700</v>
      </c>
      <c r="C233">
        <v>83.1</v>
      </c>
      <c r="D233">
        <v>10.17</v>
      </c>
      <c r="E233">
        <v>844.76</v>
      </c>
      <c r="F233">
        <v>851.11</v>
      </c>
      <c r="G233">
        <v>4.5999999999999999E-3</v>
      </c>
      <c r="H233">
        <v>5.0000000000000001E-4</v>
      </c>
      <c r="I233">
        <v>8.3999999999999995E-3</v>
      </c>
      <c r="J233">
        <v>8.9999999999999998E-4</v>
      </c>
      <c r="K233">
        <v>4.7500000000000001E-2</v>
      </c>
      <c r="L233">
        <v>0.91479999999999995</v>
      </c>
      <c r="M233">
        <v>2.3300000000000001E-2</v>
      </c>
      <c r="N233">
        <v>0.25600000000000001</v>
      </c>
      <c r="O233">
        <v>3.2000000000000002E-3</v>
      </c>
      <c r="P233">
        <v>0.12709999999999999</v>
      </c>
      <c r="Q233" s="1">
        <v>56368.35</v>
      </c>
      <c r="R233">
        <v>0.22650000000000001</v>
      </c>
      <c r="S233">
        <v>0.15310000000000001</v>
      </c>
      <c r="T233">
        <v>0.62039999999999995</v>
      </c>
      <c r="U233">
        <v>8.9</v>
      </c>
      <c r="V233" s="1">
        <v>66728.92</v>
      </c>
      <c r="W233">
        <v>91.71</v>
      </c>
      <c r="X233" s="1">
        <v>188304.91</v>
      </c>
      <c r="Y233">
        <v>0.80379999999999996</v>
      </c>
      <c r="Z233">
        <v>7.1099999999999997E-2</v>
      </c>
      <c r="AA233">
        <v>0.12509999999999999</v>
      </c>
      <c r="AB233">
        <v>0.19620000000000001</v>
      </c>
      <c r="AC233">
        <v>188.3</v>
      </c>
      <c r="AD233" s="1">
        <v>5039.82</v>
      </c>
      <c r="AE233">
        <v>536.20000000000005</v>
      </c>
      <c r="AF233" s="1">
        <v>170199.28</v>
      </c>
      <c r="AG233" t="s">
        <v>4</v>
      </c>
      <c r="AH233" s="1">
        <v>36794</v>
      </c>
      <c r="AI233" s="1">
        <v>57222.01</v>
      </c>
      <c r="AJ233">
        <v>38.47</v>
      </c>
      <c r="AK233">
        <v>24.13</v>
      </c>
      <c r="AL233">
        <v>28.64</v>
      </c>
      <c r="AM233">
        <v>4.74</v>
      </c>
      <c r="AN233" s="1">
        <v>1733.85</v>
      </c>
      <c r="AO233">
        <v>1.4249000000000001</v>
      </c>
      <c r="AP233" s="1">
        <v>1685.79</v>
      </c>
      <c r="AQ233" s="1">
        <v>2281.41</v>
      </c>
      <c r="AR233" s="1">
        <v>6927.22</v>
      </c>
      <c r="AS233">
        <v>559.36</v>
      </c>
      <c r="AT233">
        <v>350.72</v>
      </c>
      <c r="AU233" s="1">
        <v>11804.49</v>
      </c>
      <c r="AV233" s="1">
        <v>5814.28</v>
      </c>
      <c r="AW233">
        <v>0.41149999999999998</v>
      </c>
      <c r="AX233" s="1">
        <v>5764.76</v>
      </c>
      <c r="AY233">
        <v>0.40799999999999997</v>
      </c>
      <c r="AZ233" s="1">
        <v>1912.64</v>
      </c>
      <c r="BA233">
        <v>0.13539999999999999</v>
      </c>
      <c r="BB233">
        <v>638.20000000000005</v>
      </c>
      <c r="BC233">
        <v>4.5199999999999997E-2</v>
      </c>
      <c r="BD233" s="1">
        <v>14129.88</v>
      </c>
      <c r="BE233" s="1">
        <v>5103.33</v>
      </c>
      <c r="BF233">
        <v>1.4575</v>
      </c>
      <c r="BG233">
        <v>0.53339999999999999</v>
      </c>
      <c r="BH233">
        <v>0.21529999999999999</v>
      </c>
      <c r="BI233">
        <v>0.19089999999999999</v>
      </c>
      <c r="BJ233">
        <v>3.4500000000000003E-2</v>
      </c>
      <c r="BK233">
        <v>2.5899999999999999E-2</v>
      </c>
    </row>
    <row r="234" spans="1:63" x14ac:dyDescent="0.25">
      <c r="A234" t="s">
        <v>236</v>
      </c>
      <c r="B234">
        <v>50161</v>
      </c>
      <c r="C234">
        <v>24.9</v>
      </c>
      <c r="D234">
        <v>119.91</v>
      </c>
      <c r="E234" s="1">
        <v>2986.24</v>
      </c>
      <c r="F234" s="1">
        <v>2913.34</v>
      </c>
      <c r="G234">
        <v>1.9099999999999999E-2</v>
      </c>
      <c r="H234">
        <v>1E-3</v>
      </c>
      <c r="I234">
        <v>4.8899999999999999E-2</v>
      </c>
      <c r="J234">
        <v>1.1999999999999999E-3</v>
      </c>
      <c r="K234">
        <v>5.6899999999999999E-2</v>
      </c>
      <c r="L234">
        <v>0.81910000000000005</v>
      </c>
      <c r="M234">
        <v>5.3800000000000001E-2</v>
      </c>
      <c r="N234">
        <v>0.37230000000000002</v>
      </c>
      <c r="O234">
        <v>2.0799999999999999E-2</v>
      </c>
      <c r="P234">
        <v>0.15160000000000001</v>
      </c>
      <c r="Q234" s="1">
        <v>64495.55</v>
      </c>
      <c r="R234">
        <v>0.1913</v>
      </c>
      <c r="S234">
        <v>0.1845</v>
      </c>
      <c r="T234">
        <v>0.62419999999999998</v>
      </c>
      <c r="U234">
        <v>21.4</v>
      </c>
      <c r="V234" s="1">
        <v>82824.789999999994</v>
      </c>
      <c r="W234">
        <v>136.01</v>
      </c>
      <c r="X234" s="1">
        <v>177701.25</v>
      </c>
      <c r="Y234">
        <v>0.6845</v>
      </c>
      <c r="Z234">
        <v>0.27589999999999998</v>
      </c>
      <c r="AA234">
        <v>3.9600000000000003E-2</v>
      </c>
      <c r="AB234">
        <v>0.3155</v>
      </c>
      <c r="AC234">
        <v>177.7</v>
      </c>
      <c r="AD234" s="1">
        <v>7500.42</v>
      </c>
      <c r="AE234">
        <v>760.71</v>
      </c>
      <c r="AF234" s="1">
        <v>168772.57</v>
      </c>
      <c r="AG234" t="s">
        <v>4</v>
      </c>
      <c r="AH234" s="1">
        <v>36807</v>
      </c>
      <c r="AI234" s="1">
        <v>58942.41</v>
      </c>
      <c r="AJ234">
        <v>64.88</v>
      </c>
      <c r="AK234">
        <v>38.28</v>
      </c>
      <c r="AL234">
        <v>46.49</v>
      </c>
      <c r="AM234">
        <v>4.83</v>
      </c>
      <c r="AN234" s="1">
        <v>1741.42</v>
      </c>
      <c r="AO234">
        <v>0.94840000000000002</v>
      </c>
      <c r="AP234" s="1">
        <v>1627.13</v>
      </c>
      <c r="AQ234" s="1">
        <v>2003.17</v>
      </c>
      <c r="AR234" s="1">
        <v>7142.1</v>
      </c>
      <c r="AS234">
        <v>689.74</v>
      </c>
      <c r="AT234">
        <v>301.02</v>
      </c>
      <c r="AU234" s="1">
        <v>11763.16</v>
      </c>
      <c r="AV234" s="1">
        <v>4335.7700000000004</v>
      </c>
      <c r="AW234">
        <v>0.3322</v>
      </c>
      <c r="AX234" s="1">
        <v>6719.39</v>
      </c>
      <c r="AY234">
        <v>0.51490000000000002</v>
      </c>
      <c r="AZ234" s="1">
        <v>1235.22</v>
      </c>
      <c r="BA234">
        <v>9.4700000000000006E-2</v>
      </c>
      <c r="BB234">
        <v>759.53</v>
      </c>
      <c r="BC234">
        <v>5.8200000000000002E-2</v>
      </c>
      <c r="BD234" s="1">
        <v>13049.9</v>
      </c>
      <c r="BE234" s="1">
        <v>2863.86</v>
      </c>
      <c r="BF234">
        <v>0.60229999999999995</v>
      </c>
      <c r="BG234">
        <v>0.56430000000000002</v>
      </c>
      <c r="BH234">
        <v>0.2349</v>
      </c>
      <c r="BI234">
        <v>0.1595</v>
      </c>
      <c r="BJ234">
        <v>2.47E-2</v>
      </c>
      <c r="BK234">
        <v>1.66E-2</v>
      </c>
    </row>
    <row r="235" spans="1:63" x14ac:dyDescent="0.25">
      <c r="A235" t="s">
        <v>237</v>
      </c>
      <c r="B235">
        <v>45427</v>
      </c>
      <c r="C235">
        <v>35.520000000000003</v>
      </c>
      <c r="D235">
        <v>61.07</v>
      </c>
      <c r="E235" s="1">
        <v>2169.27</v>
      </c>
      <c r="F235" s="1">
        <v>2094.9499999999998</v>
      </c>
      <c r="G235">
        <v>1.03E-2</v>
      </c>
      <c r="H235">
        <v>6.9999999999999999E-4</v>
      </c>
      <c r="I235">
        <v>2.2700000000000001E-2</v>
      </c>
      <c r="J235">
        <v>1.1000000000000001E-3</v>
      </c>
      <c r="K235">
        <v>4.6800000000000001E-2</v>
      </c>
      <c r="L235">
        <v>0.86770000000000003</v>
      </c>
      <c r="M235">
        <v>5.0700000000000002E-2</v>
      </c>
      <c r="N235">
        <v>0.39710000000000001</v>
      </c>
      <c r="O235">
        <v>1.1900000000000001E-2</v>
      </c>
      <c r="P235">
        <v>0.1406</v>
      </c>
      <c r="Q235" s="1">
        <v>58963.87</v>
      </c>
      <c r="R235">
        <v>0.19639999999999999</v>
      </c>
      <c r="S235">
        <v>0.18099999999999999</v>
      </c>
      <c r="T235">
        <v>0.62260000000000004</v>
      </c>
      <c r="U235">
        <v>15.12</v>
      </c>
      <c r="V235" s="1">
        <v>80857.95</v>
      </c>
      <c r="W235">
        <v>138.55000000000001</v>
      </c>
      <c r="X235" s="1">
        <v>178678.08</v>
      </c>
      <c r="Y235">
        <v>0.69289999999999996</v>
      </c>
      <c r="Z235">
        <v>0.2477</v>
      </c>
      <c r="AA235">
        <v>5.9400000000000001E-2</v>
      </c>
      <c r="AB235">
        <v>0.30709999999999998</v>
      </c>
      <c r="AC235">
        <v>178.68</v>
      </c>
      <c r="AD235" s="1">
        <v>6505.94</v>
      </c>
      <c r="AE235">
        <v>647.17999999999995</v>
      </c>
      <c r="AF235" s="1">
        <v>167523.24</v>
      </c>
      <c r="AG235" t="s">
        <v>4</v>
      </c>
      <c r="AH235" s="1">
        <v>33809</v>
      </c>
      <c r="AI235" s="1">
        <v>56334.26</v>
      </c>
      <c r="AJ235">
        <v>56.66</v>
      </c>
      <c r="AK235">
        <v>32.979999999999997</v>
      </c>
      <c r="AL235">
        <v>40.31</v>
      </c>
      <c r="AM235">
        <v>4.6900000000000004</v>
      </c>
      <c r="AN235">
        <v>0</v>
      </c>
      <c r="AO235">
        <v>0.89470000000000005</v>
      </c>
      <c r="AP235" s="1">
        <v>1525.08</v>
      </c>
      <c r="AQ235" s="1">
        <v>1930.98</v>
      </c>
      <c r="AR235" s="1">
        <v>6402.22</v>
      </c>
      <c r="AS235">
        <v>617.05999999999995</v>
      </c>
      <c r="AT235">
        <v>332.06</v>
      </c>
      <c r="AU235" s="1">
        <v>10807.4</v>
      </c>
      <c r="AV235" s="1">
        <v>4755.3500000000004</v>
      </c>
      <c r="AW235">
        <v>0.37580000000000002</v>
      </c>
      <c r="AX235" s="1">
        <v>5718.39</v>
      </c>
      <c r="AY235">
        <v>0.45190000000000002</v>
      </c>
      <c r="AZ235" s="1">
        <v>1401.72</v>
      </c>
      <c r="BA235">
        <v>0.1108</v>
      </c>
      <c r="BB235">
        <v>779.5</v>
      </c>
      <c r="BC235">
        <v>6.1600000000000002E-2</v>
      </c>
      <c r="BD235" s="1">
        <v>12654.96</v>
      </c>
      <c r="BE235" s="1">
        <v>3404.17</v>
      </c>
      <c r="BF235">
        <v>0.80169999999999997</v>
      </c>
      <c r="BG235">
        <v>0.5393</v>
      </c>
      <c r="BH235">
        <v>0.2248</v>
      </c>
      <c r="BI235">
        <v>0.19239999999999999</v>
      </c>
      <c r="BJ235">
        <v>2.6499999999999999E-2</v>
      </c>
      <c r="BK235">
        <v>1.7000000000000001E-2</v>
      </c>
    </row>
    <row r="236" spans="1:63" x14ac:dyDescent="0.25">
      <c r="A236" t="s">
        <v>238</v>
      </c>
      <c r="B236">
        <v>48751</v>
      </c>
      <c r="C236">
        <v>26.33</v>
      </c>
      <c r="D236">
        <v>240.03</v>
      </c>
      <c r="E236" s="1">
        <v>6320.81</v>
      </c>
      <c r="F236" s="1">
        <v>5989.58</v>
      </c>
      <c r="G236">
        <v>3.2099999999999997E-2</v>
      </c>
      <c r="H236">
        <v>1.2999999999999999E-3</v>
      </c>
      <c r="I236">
        <v>0.1741</v>
      </c>
      <c r="J236">
        <v>1.5E-3</v>
      </c>
      <c r="K236">
        <v>8.14E-2</v>
      </c>
      <c r="L236">
        <v>0.63639999999999997</v>
      </c>
      <c r="M236">
        <v>7.3300000000000004E-2</v>
      </c>
      <c r="N236">
        <v>0.48320000000000002</v>
      </c>
      <c r="O236">
        <v>4.2799999999999998E-2</v>
      </c>
      <c r="P236">
        <v>0.1552</v>
      </c>
      <c r="Q236" s="1">
        <v>65680.78</v>
      </c>
      <c r="R236">
        <v>0.19409999999999999</v>
      </c>
      <c r="S236">
        <v>0.19359999999999999</v>
      </c>
      <c r="T236">
        <v>0.61229999999999996</v>
      </c>
      <c r="U236">
        <v>37.32</v>
      </c>
      <c r="V236" s="1">
        <v>92944.09</v>
      </c>
      <c r="W236">
        <v>166.22</v>
      </c>
      <c r="X236" s="1">
        <v>161775.72</v>
      </c>
      <c r="Y236">
        <v>0.69420000000000004</v>
      </c>
      <c r="Z236">
        <v>0.26179999999999998</v>
      </c>
      <c r="AA236">
        <v>4.3900000000000002E-2</v>
      </c>
      <c r="AB236">
        <v>0.30580000000000002</v>
      </c>
      <c r="AC236">
        <v>161.78</v>
      </c>
      <c r="AD236" s="1">
        <v>6982.56</v>
      </c>
      <c r="AE236">
        <v>765.11</v>
      </c>
      <c r="AF236" s="1">
        <v>150094.57</v>
      </c>
      <c r="AG236" t="s">
        <v>4</v>
      </c>
      <c r="AH236" s="1">
        <v>35049</v>
      </c>
      <c r="AI236" s="1">
        <v>55323.62</v>
      </c>
      <c r="AJ236">
        <v>66.41</v>
      </c>
      <c r="AK236">
        <v>40.590000000000003</v>
      </c>
      <c r="AL236">
        <v>47.17</v>
      </c>
      <c r="AM236">
        <v>5.45</v>
      </c>
      <c r="AN236">
        <v>812.07</v>
      </c>
      <c r="AO236">
        <v>0.92530000000000001</v>
      </c>
      <c r="AP236" s="1">
        <v>1425.68</v>
      </c>
      <c r="AQ236" s="1">
        <v>2109.42</v>
      </c>
      <c r="AR236" s="1">
        <v>7146.73</v>
      </c>
      <c r="AS236">
        <v>804.36</v>
      </c>
      <c r="AT236">
        <v>353.86</v>
      </c>
      <c r="AU236" s="1">
        <v>11840.06</v>
      </c>
      <c r="AV236" s="1">
        <v>4993.79</v>
      </c>
      <c r="AW236">
        <v>0.37480000000000002</v>
      </c>
      <c r="AX236" s="1">
        <v>6352.72</v>
      </c>
      <c r="AY236">
        <v>0.4768</v>
      </c>
      <c r="AZ236" s="1">
        <v>1046.01</v>
      </c>
      <c r="BA236">
        <v>7.85E-2</v>
      </c>
      <c r="BB236">
        <v>930.08</v>
      </c>
      <c r="BC236">
        <v>6.9800000000000001E-2</v>
      </c>
      <c r="BD236" s="1">
        <v>13322.6</v>
      </c>
      <c r="BE236" s="1">
        <v>3162.19</v>
      </c>
      <c r="BF236">
        <v>0.70540000000000003</v>
      </c>
      <c r="BG236">
        <v>0.56510000000000005</v>
      </c>
      <c r="BH236">
        <v>0.21540000000000001</v>
      </c>
      <c r="BI236">
        <v>0.1769</v>
      </c>
      <c r="BJ236">
        <v>2.75E-2</v>
      </c>
      <c r="BK236">
        <v>1.5100000000000001E-2</v>
      </c>
    </row>
    <row r="237" spans="1:63" x14ac:dyDescent="0.25">
      <c r="A237" t="s">
        <v>239</v>
      </c>
      <c r="B237">
        <v>50021</v>
      </c>
      <c r="C237">
        <v>22.48</v>
      </c>
      <c r="D237">
        <v>155.21</v>
      </c>
      <c r="E237" s="1">
        <v>3488.57</v>
      </c>
      <c r="F237" s="1">
        <v>3433.92</v>
      </c>
      <c r="G237">
        <v>4.4900000000000002E-2</v>
      </c>
      <c r="H237">
        <v>4.0000000000000002E-4</v>
      </c>
      <c r="I237">
        <v>3.2899999999999999E-2</v>
      </c>
      <c r="J237">
        <v>5.9999999999999995E-4</v>
      </c>
      <c r="K237">
        <v>3.56E-2</v>
      </c>
      <c r="L237">
        <v>0.84360000000000002</v>
      </c>
      <c r="M237">
        <v>4.2000000000000003E-2</v>
      </c>
      <c r="N237">
        <v>7.8399999999999997E-2</v>
      </c>
      <c r="O237">
        <v>1.11E-2</v>
      </c>
      <c r="P237">
        <v>0.11310000000000001</v>
      </c>
      <c r="Q237" s="1">
        <v>75120.86</v>
      </c>
      <c r="R237">
        <v>0.1678</v>
      </c>
      <c r="S237">
        <v>0.17080000000000001</v>
      </c>
      <c r="T237">
        <v>0.66139999999999999</v>
      </c>
      <c r="U237">
        <v>22.77</v>
      </c>
      <c r="V237" s="1">
        <v>96291.1</v>
      </c>
      <c r="W237">
        <v>151.76</v>
      </c>
      <c r="X237" s="1">
        <v>249623.48</v>
      </c>
      <c r="Y237">
        <v>0.86739999999999995</v>
      </c>
      <c r="Z237">
        <v>0.1065</v>
      </c>
      <c r="AA237">
        <v>2.6100000000000002E-2</v>
      </c>
      <c r="AB237">
        <v>0.1326</v>
      </c>
      <c r="AC237">
        <v>249.62</v>
      </c>
      <c r="AD237" s="1">
        <v>10179.75</v>
      </c>
      <c r="AE237" s="1">
        <v>1151.1300000000001</v>
      </c>
      <c r="AF237" s="1">
        <v>270566.17</v>
      </c>
      <c r="AG237" t="s">
        <v>4</v>
      </c>
      <c r="AH237" s="1">
        <v>62006</v>
      </c>
      <c r="AI237" s="1">
        <v>149455.74</v>
      </c>
      <c r="AJ237">
        <v>83.31</v>
      </c>
      <c r="AK237">
        <v>40.79</v>
      </c>
      <c r="AL237">
        <v>50.65</v>
      </c>
      <c r="AM237">
        <v>4.99</v>
      </c>
      <c r="AN237" s="1">
        <v>1729.69</v>
      </c>
      <c r="AO237">
        <v>0.59019999999999995</v>
      </c>
      <c r="AP237" s="1">
        <v>1663.38</v>
      </c>
      <c r="AQ237" s="1">
        <v>2073.29</v>
      </c>
      <c r="AR237" s="1">
        <v>8045.61</v>
      </c>
      <c r="AS237">
        <v>940.01</v>
      </c>
      <c r="AT237">
        <v>459.5</v>
      </c>
      <c r="AU237" s="1">
        <v>13181.79</v>
      </c>
      <c r="AV237" s="1">
        <v>3214.03</v>
      </c>
      <c r="AW237">
        <v>0.23449999999999999</v>
      </c>
      <c r="AX237" s="1">
        <v>8960.7900000000009</v>
      </c>
      <c r="AY237">
        <v>0.65390000000000004</v>
      </c>
      <c r="AZ237" s="1">
        <v>1164.9100000000001</v>
      </c>
      <c r="BA237">
        <v>8.5000000000000006E-2</v>
      </c>
      <c r="BB237">
        <v>364.66</v>
      </c>
      <c r="BC237">
        <v>2.6599999999999999E-2</v>
      </c>
      <c r="BD237" s="1">
        <v>13704.4</v>
      </c>
      <c r="BE237" s="1">
        <v>1662.74</v>
      </c>
      <c r="BF237">
        <v>0.13339999999999999</v>
      </c>
      <c r="BG237">
        <v>0.59860000000000002</v>
      </c>
      <c r="BH237">
        <v>0.22009999999999999</v>
      </c>
      <c r="BI237">
        <v>0.1336</v>
      </c>
      <c r="BJ237">
        <v>3.2000000000000001E-2</v>
      </c>
      <c r="BK237">
        <v>1.5699999999999999E-2</v>
      </c>
    </row>
    <row r="238" spans="1:63" x14ac:dyDescent="0.25">
      <c r="A238" t="s">
        <v>240</v>
      </c>
      <c r="B238">
        <v>49502</v>
      </c>
      <c r="C238">
        <v>157.13999999999999</v>
      </c>
      <c r="D238">
        <v>8.56</v>
      </c>
      <c r="E238" s="1">
        <v>1345.37</v>
      </c>
      <c r="F238" s="1">
        <v>1262.05</v>
      </c>
      <c r="G238">
        <v>1.9E-3</v>
      </c>
      <c r="H238">
        <v>1E-4</v>
      </c>
      <c r="I238">
        <v>8.3999999999999995E-3</v>
      </c>
      <c r="J238">
        <v>1E-3</v>
      </c>
      <c r="K238">
        <v>8.3999999999999995E-3</v>
      </c>
      <c r="L238">
        <v>0.95350000000000001</v>
      </c>
      <c r="M238">
        <v>2.6599999999999999E-2</v>
      </c>
      <c r="N238">
        <v>0.94120000000000004</v>
      </c>
      <c r="O238">
        <v>2.0000000000000001E-4</v>
      </c>
      <c r="P238">
        <v>0.1759</v>
      </c>
      <c r="Q238" s="1">
        <v>55066.29</v>
      </c>
      <c r="R238">
        <v>0.2384</v>
      </c>
      <c r="S238">
        <v>0.16650000000000001</v>
      </c>
      <c r="T238">
        <v>0.59509999999999996</v>
      </c>
      <c r="U238">
        <v>12.24</v>
      </c>
      <c r="V238" s="1">
        <v>76030.78</v>
      </c>
      <c r="W238">
        <v>105.61</v>
      </c>
      <c r="X238" s="1">
        <v>133434.79999999999</v>
      </c>
      <c r="Y238">
        <v>0.61170000000000002</v>
      </c>
      <c r="Z238">
        <v>0.1009</v>
      </c>
      <c r="AA238">
        <v>0.28739999999999999</v>
      </c>
      <c r="AB238">
        <v>0.38829999999999998</v>
      </c>
      <c r="AC238">
        <v>133.43</v>
      </c>
      <c r="AD238" s="1">
        <v>3100.39</v>
      </c>
      <c r="AE238">
        <v>304.24</v>
      </c>
      <c r="AF238" s="1">
        <v>119355.07</v>
      </c>
      <c r="AG238" t="s">
        <v>4</v>
      </c>
      <c r="AH238" s="1">
        <v>29625</v>
      </c>
      <c r="AI238" s="1">
        <v>44434.61</v>
      </c>
      <c r="AJ238">
        <v>27.89</v>
      </c>
      <c r="AK238">
        <v>22.17</v>
      </c>
      <c r="AL238">
        <v>23.44</v>
      </c>
      <c r="AM238">
        <v>3.67</v>
      </c>
      <c r="AN238">
        <v>0</v>
      </c>
      <c r="AO238">
        <v>0.82730000000000004</v>
      </c>
      <c r="AP238" s="1">
        <v>1762.84</v>
      </c>
      <c r="AQ238" s="1">
        <v>3113.16</v>
      </c>
      <c r="AR238" s="1">
        <v>7730.27</v>
      </c>
      <c r="AS238">
        <v>614.66</v>
      </c>
      <c r="AT238">
        <v>362.09</v>
      </c>
      <c r="AU238" s="1">
        <v>13583.02</v>
      </c>
      <c r="AV238" s="1">
        <v>9923.74</v>
      </c>
      <c r="AW238">
        <v>0.63390000000000002</v>
      </c>
      <c r="AX238" s="1">
        <v>2933.58</v>
      </c>
      <c r="AY238">
        <v>0.18740000000000001</v>
      </c>
      <c r="AZ238" s="1">
        <v>1249.71</v>
      </c>
      <c r="BA238">
        <v>7.9799999999999996E-2</v>
      </c>
      <c r="BB238" s="1">
        <v>1548.63</v>
      </c>
      <c r="BC238">
        <v>9.8900000000000002E-2</v>
      </c>
      <c r="BD238" s="1">
        <v>15655.67</v>
      </c>
      <c r="BE238" s="1">
        <v>8357.09</v>
      </c>
      <c r="BF238">
        <v>3.988</v>
      </c>
      <c r="BG238">
        <v>0.50470000000000004</v>
      </c>
      <c r="BH238">
        <v>0.2369</v>
      </c>
      <c r="BI238">
        <v>0.1963</v>
      </c>
      <c r="BJ238">
        <v>3.95E-2</v>
      </c>
      <c r="BK238">
        <v>2.2700000000000001E-2</v>
      </c>
    </row>
    <row r="239" spans="1:63" x14ac:dyDescent="0.25">
      <c r="A239" t="s">
        <v>241</v>
      </c>
      <c r="B239">
        <v>44131</v>
      </c>
      <c r="C239">
        <v>29.14</v>
      </c>
      <c r="D239">
        <v>58.65</v>
      </c>
      <c r="E239" s="1">
        <v>1709.22</v>
      </c>
      <c r="F239" s="1">
        <v>1696.45</v>
      </c>
      <c r="G239">
        <v>1.03E-2</v>
      </c>
      <c r="H239">
        <v>5.0000000000000001E-4</v>
      </c>
      <c r="I239">
        <v>1.5800000000000002E-2</v>
      </c>
      <c r="J239">
        <v>1E-3</v>
      </c>
      <c r="K239">
        <v>3.0800000000000001E-2</v>
      </c>
      <c r="L239">
        <v>0.90620000000000001</v>
      </c>
      <c r="M239">
        <v>3.5499999999999997E-2</v>
      </c>
      <c r="N239">
        <v>0.29899999999999999</v>
      </c>
      <c r="O239">
        <v>6.4000000000000003E-3</v>
      </c>
      <c r="P239">
        <v>0.1358</v>
      </c>
      <c r="Q239" s="1">
        <v>59425.760000000002</v>
      </c>
      <c r="R239">
        <v>0.2228</v>
      </c>
      <c r="S239">
        <v>0.1827</v>
      </c>
      <c r="T239">
        <v>0.59450000000000003</v>
      </c>
      <c r="U239">
        <v>12.17</v>
      </c>
      <c r="V239" s="1">
        <v>82393.91</v>
      </c>
      <c r="W239">
        <v>136.66</v>
      </c>
      <c r="X239" s="1">
        <v>181242.72</v>
      </c>
      <c r="Y239">
        <v>0.73670000000000002</v>
      </c>
      <c r="Z239">
        <v>0.17380000000000001</v>
      </c>
      <c r="AA239">
        <v>8.9599999999999999E-2</v>
      </c>
      <c r="AB239">
        <v>0.26329999999999998</v>
      </c>
      <c r="AC239">
        <v>181.24</v>
      </c>
      <c r="AD239" s="1">
        <v>6113.45</v>
      </c>
      <c r="AE239">
        <v>643.53</v>
      </c>
      <c r="AF239" s="1">
        <v>183029.22</v>
      </c>
      <c r="AG239" t="s">
        <v>4</v>
      </c>
      <c r="AH239" s="1">
        <v>37963</v>
      </c>
      <c r="AI239" s="1">
        <v>64071.76</v>
      </c>
      <c r="AJ239">
        <v>51</v>
      </c>
      <c r="AK239">
        <v>30.4</v>
      </c>
      <c r="AL239">
        <v>36.97</v>
      </c>
      <c r="AM239">
        <v>4.75</v>
      </c>
      <c r="AN239" s="1">
        <v>1212.3599999999999</v>
      </c>
      <c r="AO239">
        <v>0.82650000000000001</v>
      </c>
      <c r="AP239" s="1">
        <v>1415.74</v>
      </c>
      <c r="AQ239" s="1">
        <v>2001.25</v>
      </c>
      <c r="AR239" s="1">
        <v>6208.33</v>
      </c>
      <c r="AS239">
        <v>589.94000000000005</v>
      </c>
      <c r="AT239">
        <v>326.74</v>
      </c>
      <c r="AU239" s="1">
        <v>10542</v>
      </c>
      <c r="AV239" s="1">
        <v>4665.93</v>
      </c>
      <c r="AW239">
        <v>0.38300000000000001</v>
      </c>
      <c r="AX239" s="1">
        <v>5478.31</v>
      </c>
      <c r="AY239">
        <v>0.44969999999999999</v>
      </c>
      <c r="AZ239" s="1">
        <v>1417.01</v>
      </c>
      <c r="BA239">
        <v>0.1163</v>
      </c>
      <c r="BB239">
        <v>622.08000000000004</v>
      </c>
      <c r="BC239">
        <v>5.11E-2</v>
      </c>
      <c r="BD239" s="1">
        <v>12183.33</v>
      </c>
      <c r="BE239" s="1">
        <v>3336.91</v>
      </c>
      <c r="BF239">
        <v>0.68720000000000003</v>
      </c>
      <c r="BG239">
        <v>0.5444</v>
      </c>
      <c r="BH239">
        <v>0.21190000000000001</v>
      </c>
      <c r="BI239">
        <v>0.19389999999999999</v>
      </c>
      <c r="BJ239">
        <v>3.1099999999999999E-2</v>
      </c>
      <c r="BK239">
        <v>1.8700000000000001E-2</v>
      </c>
    </row>
    <row r="240" spans="1:63" x14ac:dyDescent="0.25">
      <c r="A240" t="s">
        <v>242</v>
      </c>
      <c r="B240">
        <v>46565</v>
      </c>
      <c r="C240">
        <v>24.48</v>
      </c>
      <c r="D240">
        <v>82.87</v>
      </c>
      <c r="E240" s="1">
        <v>2028.3</v>
      </c>
      <c r="F240" s="1">
        <v>1998.01</v>
      </c>
      <c r="G240">
        <v>2.1100000000000001E-2</v>
      </c>
      <c r="H240">
        <v>8.0000000000000004E-4</v>
      </c>
      <c r="I240">
        <v>1.55E-2</v>
      </c>
      <c r="J240">
        <v>8.9999999999999998E-4</v>
      </c>
      <c r="K240">
        <v>2.7099999999999999E-2</v>
      </c>
      <c r="L240">
        <v>0.90939999999999999</v>
      </c>
      <c r="M240">
        <v>2.52E-2</v>
      </c>
      <c r="N240">
        <v>0.12590000000000001</v>
      </c>
      <c r="O240">
        <v>7.7000000000000002E-3</v>
      </c>
      <c r="P240">
        <v>0.1115</v>
      </c>
      <c r="Q240" s="1">
        <v>70946.929999999993</v>
      </c>
      <c r="R240">
        <v>0.17050000000000001</v>
      </c>
      <c r="S240">
        <v>0.15310000000000001</v>
      </c>
      <c r="T240">
        <v>0.6764</v>
      </c>
      <c r="U240">
        <v>12.71</v>
      </c>
      <c r="V240" s="1">
        <v>94588.68</v>
      </c>
      <c r="W240">
        <v>156.97999999999999</v>
      </c>
      <c r="X240" s="1">
        <v>249789.47</v>
      </c>
      <c r="Y240">
        <v>0.80049999999999999</v>
      </c>
      <c r="Z240">
        <v>0.15590000000000001</v>
      </c>
      <c r="AA240">
        <v>4.36E-2</v>
      </c>
      <c r="AB240">
        <v>0.19950000000000001</v>
      </c>
      <c r="AC240">
        <v>249.79</v>
      </c>
      <c r="AD240" s="1">
        <v>9667.8799999999992</v>
      </c>
      <c r="AE240" s="1">
        <v>1023.67</v>
      </c>
      <c r="AF240" s="1">
        <v>253961.83</v>
      </c>
      <c r="AG240" t="s">
        <v>4</v>
      </c>
      <c r="AH240" s="1">
        <v>46337</v>
      </c>
      <c r="AI240" s="1">
        <v>96499.83</v>
      </c>
      <c r="AJ240">
        <v>66.12</v>
      </c>
      <c r="AK240">
        <v>35.729999999999997</v>
      </c>
      <c r="AL240">
        <v>43.74</v>
      </c>
      <c r="AM240">
        <v>4.6500000000000004</v>
      </c>
      <c r="AN240" s="1">
        <v>1495.34</v>
      </c>
      <c r="AO240">
        <v>0.71150000000000002</v>
      </c>
      <c r="AP240" s="1">
        <v>1581.2</v>
      </c>
      <c r="AQ240" s="1">
        <v>2096.98</v>
      </c>
      <c r="AR240" s="1">
        <v>7424.03</v>
      </c>
      <c r="AS240">
        <v>706.72</v>
      </c>
      <c r="AT240">
        <v>395.77</v>
      </c>
      <c r="AU240" s="1">
        <v>12204.71</v>
      </c>
      <c r="AV240" s="1">
        <v>3288.76</v>
      </c>
      <c r="AW240">
        <v>0.2495</v>
      </c>
      <c r="AX240" s="1">
        <v>8342.1200000000008</v>
      </c>
      <c r="AY240">
        <v>0.63280000000000003</v>
      </c>
      <c r="AZ240" s="1">
        <v>1141.55</v>
      </c>
      <c r="BA240">
        <v>8.6599999999999996E-2</v>
      </c>
      <c r="BB240">
        <v>411.38</v>
      </c>
      <c r="BC240">
        <v>3.1199999999999999E-2</v>
      </c>
      <c r="BD240" s="1">
        <v>13183.82</v>
      </c>
      <c r="BE240" s="1">
        <v>1873.86</v>
      </c>
      <c r="BF240">
        <v>0.21360000000000001</v>
      </c>
      <c r="BG240">
        <v>0.58340000000000003</v>
      </c>
      <c r="BH240">
        <v>0.215</v>
      </c>
      <c r="BI240">
        <v>0.15429999999999999</v>
      </c>
      <c r="BJ240">
        <v>2.9399999999999999E-2</v>
      </c>
      <c r="BK240">
        <v>1.7899999999999999E-2</v>
      </c>
    </row>
    <row r="241" spans="1:63" x14ac:dyDescent="0.25">
      <c r="A241" t="s">
        <v>243</v>
      </c>
      <c r="B241">
        <v>47803</v>
      </c>
      <c r="C241">
        <v>59</v>
      </c>
      <c r="D241">
        <v>38.869999999999997</v>
      </c>
      <c r="E241" s="1">
        <v>2293.16</v>
      </c>
      <c r="F241" s="1">
        <v>2222.4499999999998</v>
      </c>
      <c r="G241">
        <v>7.4000000000000003E-3</v>
      </c>
      <c r="H241">
        <v>8.0000000000000004E-4</v>
      </c>
      <c r="I241">
        <v>1.9300000000000001E-2</v>
      </c>
      <c r="J241">
        <v>1.1000000000000001E-3</v>
      </c>
      <c r="K241">
        <v>4.65E-2</v>
      </c>
      <c r="L241">
        <v>0.87690000000000001</v>
      </c>
      <c r="M241">
        <v>4.8099999999999997E-2</v>
      </c>
      <c r="N241">
        <v>0.43209999999999998</v>
      </c>
      <c r="O241">
        <v>1.14E-2</v>
      </c>
      <c r="P241">
        <v>0.152</v>
      </c>
      <c r="Q241" s="1">
        <v>59218.07</v>
      </c>
      <c r="R241">
        <v>0.2089</v>
      </c>
      <c r="S241">
        <v>0.17979999999999999</v>
      </c>
      <c r="T241">
        <v>0.61129999999999995</v>
      </c>
      <c r="U241">
        <v>15.96</v>
      </c>
      <c r="V241" s="1">
        <v>79922.61</v>
      </c>
      <c r="W241">
        <v>138.66</v>
      </c>
      <c r="X241" s="1">
        <v>157822.35</v>
      </c>
      <c r="Y241">
        <v>0.74009999999999998</v>
      </c>
      <c r="Z241">
        <v>0.189</v>
      </c>
      <c r="AA241">
        <v>7.0900000000000005E-2</v>
      </c>
      <c r="AB241">
        <v>0.25990000000000002</v>
      </c>
      <c r="AC241">
        <v>157.82</v>
      </c>
      <c r="AD241" s="1">
        <v>4932.0600000000004</v>
      </c>
      <c r="AE241">
        <v>538.66999999999996</v>
      </c>
      <c r="AF241" s="1">
        <v>148769.22</v>
      </c>
      <c r="AG241" t="s">
        <v>4</v>
      </c>
      <c r="AH241" s="1">
        <v>31696</v>
      </c>
      <c r="AI241" s="1">
        <v>53185.35</v>
      </c>
      <c r="AJ241">
        <v>48.57</v>
      </c>
      <c r="AK241">
        <v>28.4</v>
      </c>
      <c r="AL241">
        <v>35.880000000000003</v>
      </c>
      <c r="AM241">
        <v>3.93</v>
      </c>
      <c r="AN241" s="1">
        <v>1429.96</v>
      </c>
      <c r="AO241">
        <v>1.0431999999999999</v>
      </c>
      <c r="AP241" s="1">
        <v>1442.09</v>
      </c>
      <c r="AQ241" s="1">
        <v>1940.79</v>
      </c>
      <c r="AR241" s="1">
        <v>6391.76</v>
      </c>
      <c r="AS241">
        <v>690.02</v>
      </c>
      <c r="AT241">
        <v>317.99</v>
      </c>
      <c r="AU241" s="1">
        <v>10782.65</v>
      </c>
      <c r="AV241" s="1">
        <v>5398.04</v>
      </c>
      <c r="AW241">
        <v>0.43909999999999999</v>
      </c>
      <c r="AX241" s="1">
        <v>4718.91</v>
      </c>
      <c r="AY241">
        <v>0.38390000000000002</v>
      </c>
      <c r="AZ241" s="1">
        <v>1311.22</v>
      </c>
      <c r="BA241">
        <v>0.1067</v>
      </c>
      <c r="BB241">
        <v>864.27</v>
      </c>
      <c r="BC241">
        <v>7.0300000000000001E-2</v>
      </c>
      <c r="BD241" s="1">
        <v>12292.44</v>
      </c>
      <c r="BE241" s="1">
        <v>4240.8999999999996</v>
      </c>
      <c r="BF241">
        <v>1.1859999999999999</v>
      </c>
      <c r="BG241">
        <v>0.53810000000000002</v>
      </c>
      <c r="BH241">
        <v>0.21809999999999999</v>
      </c>
      <c r="BI241">
        <v>0.1961</v>
      </c>
      <c r="BJ241">
        <v>2.69E-2</v>
      </c>
      <c r="BK241">
        <v>2.0799999999999999E-2</v>
      </c>
    </row>
    <row r="242" spans="1:63" x14ac:dyDescent="0.25">
      <c r="A242" t="s">
        <v>244</v>
      </c>
      <c r="B242">
        <v>45435</v>
      </c>
      <c r="C242">
        <v>20.190000000000001</v>
      </c>
      <c r="D242">
        <v>146.74</v>
      </c>
      <c r="E242" s="1">
        <v>2962.78</v>
      </c>
      <c r="F242" s="1">
        <v>2920.57</v>
      </c>
      <c r="G242">
        <v>6.6299999999999998E-2</v>
      </c>
      <c r="H242">
        <v>5.0000000000000001E-4</v>
      </c>
      <c r="I242">
        <v>0.05</v>
      </c>
      <c r="J242">
        <v>5.9999999999999995E-4</v>
      </c>
      <c r="K242">
        <v>3.2800000000000003E-2</v>
      </c>
      <c r="L242">
        <v>0.80449999999999999</v>
      </c>
      <c r="M242">
        <v>4.5400000000000003E-2</v>
      </c>
      <c r="N242">
        <v>7.22E-2</v>
      </c>
      <c r="O242">
        <v>1.2999999999999999E-2</v>
      </c>
      <c r="P242">
        <v>0.114</v>
      </c>
      <c r="Q242" s="1">
        <v>76525.789999999994</v>
      </c>
      <c r="R242">
        <v>0.16309999999999999</v>
      </c>
      <c r="S242">
        <v>0.16289999999999999</v>
      </c>
      <c r="T242">
        <v>0.67390000000000005</v>
      </c>
      <c r="U242">
        <v>18.37</v>
      </c>
      <c r="V242" s="1">
        <v>99481.64</v>
      </c>
      <c r="W242">
        <v>160.07</v>
      </c>
      <c r="X242" s="1">
        <v>274984.46999999997</v>
      </c>
      <c r="Y242">
        <v>0.83489999999999998</v>
      </c>
      <c r="Z242">
        <v>0.1384</v>
      </c>
      <c r="AA242">
        <v>2.6599999999999999E-2</v>
      </c>
      <c r="AB242">
        <v>0.1651</v>
      </c>
      <c r="AC242">
        <v>274.98</v>
      </c>
      <c r="AD242" s="1">
        <v>11602.55</v>
      </c>
      <c r="AE242" s="1">
        <v>1247.07</v>
      </c>
      <c r="AF242" s="1">
        <v>289682.45</v>
      </c>
      <c r="AG242" t="s">
        <v>4</v>
      </c>
      <c r="AH242" s="1">
        <v>62206</v>
      </c>
      <c r="AI242" s="1">
        <v>160541.85</v>
      </c>
      <c r="AJ242">
        <v>87.29</v>
      </c>
      <c r="AK242">
        <v>43.09</v>
      </c>
      <c r="AL242">
        <v>55.17</v>
      </c>
      <c r="AM242">
        <v>5.1100000000000003</v>
      </c>
      <c r="AN242" s="1">
        <v>2001.28</v>
      </c>
      <c r="AO242">
        <v>0.59030000000000005</v>
      </c>
      <c r="AP242" s="1">
        <v>1792.3</v>
      </c>
      <c r="AQ242" s="1">
        <v>2254.44</v>
      </c>
      <c r="AR242" s="1">
        <v>8483.9699999999993</v>
      </c>
      <c r="AS242">
        <v>976.09</v>
      </c>
      <c r="AT242">
        <v>485.36</v>
      </c>
      <c r="AU242" s="1">
        <v>13992.15</v>
      </c>
      <c r="AV242" s="1">
        <v>2952.73</v>
      </c>
      <c r="AW242">
        <v>0.2</v>
      </c>
      <c r="AX242" s="1">
        <v>10184.31</v>
      </c>
      <c r="AY242">
        <v>0.68989999999999996</v>
      </c>
      <c r="AZ242" s="1">
        <v>1263.18</v>
      </c>
      <c r="BA242">
        <v>8.5599999999999996E-2</v>
      </c>
      <c r="BB242">
        <v>361.59</v>
      </c>
      <c r="BC242">
        <v>2.4500000000000001E-2</v>
      </c>
      <c r="BD242" s="1">
        <v>14761.82</v>
      </c>
      <c r="BE242" s="1">
        <v>1398.41</v>
      </c>
      <c r="BF242">
        <v>0.10580000000000001</v>
      </c>
      <c r="BG242">
        <v>0.59309999999999996</v>
      </c>
      <c r="BH242">
        <v>0.219</v>
      </c>
      <c r="BI242">
        <v>0.1404</v>
      </c>
      <c r="BJ242">
        <v>3.09E-2</v>
      </c>
      <c r="BK242">
        <v>1.66E-2</v>
      </c>
    </row>
    <row r="243" spans="1:63" x14ac:dyDescent="0.25">
      <c r="A243" t="s">
        <v>245</v>
      </c>
      <c r="B243">
        <v>48082</v>
      </c>
      <c r="C243">
        <v>90.9</v>
      </c>
      <c r="D243">
        <v>17.350000000000001</v>
      </c>
      <c r="E243" s="1">
        <v>1576.79</v>
      </c>
      <c r="F243" s="1">
        <v>1508.25</v>
      </c>
      <c r="G243">
        <v>4.1999999999999997E-3</v>
      </c>
      <c r="H243">
        <v>6.9999999999999999E-4</v>
      </c>
      <c r="I243">
        <v>7.7999999999999996E-3</v>
      </c>
      <c r="J243">
        <v>1E-3</v>
      </c>
      <c r="K243">
        <v>4.0899999999999999E-2</v>
      </c>
      <c r="L243">
        <v>0.91169999999999995</v>
      </c>
      <c r="M243">
        <v>3.3799999999999997E-2</v>
      </c>
      <c r="N243">
        <v>0.43880000000000002</v>
      </c>
      <c r="O243">
        <v>5.4000000000000003E-3</v>
      </c>
      <c r="P243">
        <v>0.15690000000000001</v>
      </c>
      <c r="Q243" s="1">
        <v>58280.77</v>
      </c>
      <c r="R243">
        <v>0.23130000000000001</v>
      </c>
      <c r="S243">
        <v>0.1759</v>
      </c>
      <c r="T243">
        <v>0.59279999999999999</v>
      </c>
      <c r="U243">
        <v>11.93</v>
      </c>
      <c r="V243" s="1">
        <v>77345.14</v>
      </c>
      <c r="W243">
        <v>127.92</v>
      </c>
      <c r="X243" s="1">
        <v>163354.67000000001</v>
      </c>
      <c r="Y243">
        <v>0.76100000000000001</v>
      </c>
      <c r="Z243">
        <v>0.1623</v>
      </c>
      <c r="AA243">
        <v>7.6700000000000004E-2</v>
      </c>
      <c r="AB243">
        <v>0.23899999999999999</v>
      </c>
      <c r="AC243">
        <v>163.35</v>
      </c>
      <c r="AD243" s="1">
        <v>4534.22</v>
      </c>
      <c r="AE243">
        <v>531.07000000000005</v>
      </c>
      <c r="AF243" s="1">
        <v>148194.96</v>
      </c>
      <c r="AG243" t="s">
        <v>4</v>
      </c>
      <c r="AH243" s="1">
        <v>33244</v>
      </c>
      <c r="AI243" s="1">
        <v>50475.81</v>
      </c>
      <c r="AJ243">
        <v>42.87</v>
      </c>
      <c r="AK243">
        <v>25.64</v>
      </c>
      <c r="AL243">
        <v>29.55</v>
      </c>
      <c r="AM243">
        <v>4.04</v>
      </c>
      <c r="AN243" s="1">
        <v>1080.8</v>
      </c>
      <c r="AO243">
        <v>1.1888000000000001</v>
      </c>
      <c r="AP243" s="1">
        <v>1481.25</v>
      </c>
      <c r="AQ243" s="1">
        <v>2139.16</v>
      </c>
      <c r="AR243" s="1">
        <v>6495.21</v>
      </c>
      <c r="AS243">
        <v>723.1</v>
      </c>
      <c r="AT243">
        <v>321.82</v>
      </c>
      <c r="AU243" s="1">
        <v>11160.54</v>
      </c>
      <c r="AV243" s="1">
        <v>6096.33</v>
      </c>
      <c r="AW243">
        <v>0.46899999999999997</v>
      </c>
      <c r="AX243" s="1">
        <v>4691.18</v>
      </c>
      <c r="AY243">
        <v>0.3609</v>
      </c>
      <c r="AZ243" s="1">
        <v>1362.39</v>
      </c>
      <c r="BA243">
        <v>0.1048</v>
      </c>
      <c r="BB243">
        <v>847.91</v>
      </c>
      <c r="BC243">
        <v>6.5199999999999994E-2</v>
      </c>
      <c r="BD243" s="1">
        <v>12997.8</v>
      </c>
      <c r="BE243" s="1">
        <v>4910.5</v>
      </c>
      <c r="BF243">
        <v>1.5513999999999999</v>
      </c>
      <c r="BG243">
        <v>0.52839999999999998</v>
      </c>
      <c r="BH243">
        <v>0.22389999999999999</v>
      </c>
      <c r="BI243">
        <v>0.19420000000000001</v>
      </c>
      <c r="BJ243">
        <v>3.3500000000000002E-2</v>
      </c>
      <c r="BK243">
        <v>1.9900000000000001E-2</v>
      </c>
    </row>
    <row r="244" spans="1:63" x14ac:dyDescent="0.25">
      <c r="A244" t="s">
        <v>246</v>
      </c>
      <c r="B244">
        <v>50286</v>
      </c>
      <c r="C244">
        <v>127.43</v>
      </c>
      <c r="D244">
        <v>13.6</v>
      </c>
      <c r="E244" s="1">
        <v>1733.21</v>
      </c>
      <c r="F244" s="1">
        <v>1657.51</v>
      </c>
      <c r="G244">
        <v>2.0999999999999999E-3</v>
      </c>
      <c r="H244">
        <v>5.0000000000000001E-4</v>
      </c>
      <c r="I244">
        <v>5.7999999999999996E-3</v>
      </c>
      <c r="J244">
        <v>6.9999999999999999E-4</v>
      </c>
      <c r="K244">
        <v>1.03E-2</v>
      </c>
      <c r="L244">
        <v>0.9637</v>
      </c>
      <c r="M244">
        <v>1.7000000000000001E-2</v>
      </c>
      <c r="N244">
        <v>0.4491</v>
      </c>
      <c r="O244">
        <v>1.1999999999999999E-3</v>
      </c>
      <c r="P244">
        <v>0.15579999999999999</v>
      </c>
      <c r="Q244" s="1">
        <v>55450.74</v>
      </c>
      <c r="R244">
        <v>0.19750000000000001</v>
      </c>
      <c r="S244">
        <v>0.1875</v>
      </c>
      <c r="T244">
        <v>0.61499999999999999</v>
      </c>
      <c r="U244">
        <v>12.83</v>
      </c>
      <c r="V244" s="1">
        <v>73952.429999999993</v>
      </c>
      <c r="W244">
        <v>129.54</v>
      </c>
      <c r="X244" s="1">
        <v>161454.14000000001</v>
      </c>
      <c r="Y244">
        <v>0.69530000000000003</v>
      </c>
      <c r="Z244">
        <v>0.1207</v>
      </c>
      <c r="AA244">
        <v>0.184</v>
      </c>
      <c r="AB244">
        <v>0.30470000000000003</v>
      </c>
      <c r="AC244">
        <v>161.44999999999999</v>
      </c>
      <c r="AD244" s="1">
        <v>4242.6400000000003</v>
      </c>
      <c r="AE244">
        <v>412.65</v>
      </c>
      <c r="AF244" s="1">
        <v>140664.32000000001</v>
      </c>
      <c r="AG244" t="s">
        <v>4</v>
      </c>
      <c r="AH244" s="1">
        <v>32905</v>
      </c>
      <c r="AI244" s="1">
        <v>50334.81</v>
      </c>
      <c r="AJ244">
        <v>35.590000000000003</v>
      </c>
      <c r="AK244">
        <v>24.28</v>
      </c>
      <c r="AL244">
        <v>26.3</v>
      </c>
      <c r="AM244">
        <v>4.5999999999999996</v>
      </c>
      <c r="AN244" s="1">
        <v>1126.02</v>
      </c>
      <c r="AO244">
        <v>0.91359999999999997</v>
      </c>
      <c r="AP244" s="1">
        <v>1423.8</v>
      </c>
      <c r="AQ244" s="1">
        <v>2389.2399999999998</v>
      </c>
      <c r="AR244" s="1">
        <v>6446.01</v>
      </c>
      <c r="AS244">
        <v>560.35</v>
      </c>
      <c r="AT244">
        <v>240.29</v>
      </c>
      <c r="AU244" s="1">
        <v>11059.69</v>
      </c>
      <c r="AV244" s="1">
        <v>7007.62</v>
      </c>
      <c r="AW244">
        <v>0.53380000000000005</v>
      </c>
      <c r="AX244" s="1">
        <v>3840.52</v>
      </c>
      <c r="AY244">
        <v>0.29260000000000003</v>
      </c>
      <c r="AZ244" s="1">
        <v>1378.91</v>
      </c>
      <c r="BA244">
        <v>0.105</v>
      </c>
      <c r="BB244">
        <v>899.57</v>
      </c>
      <c r="BC244">
        <v>6.8500000000000005E-2</v>
      </c>
      <c r="BD244" s="1">
        <v>13126.63</v>
      </c>
      <c r="BE244" s="1">
        <v>5944.38</v>
      </c>
      <c r="BF244">
        <v>2.0047000000000001</v>
      </c>
      <c r="BG244">
        <v>0.51390000000000002</v>
      </c>
      <c r="BH244">
        <v>0.22439999999999999</v>
      </c>
      <c r="BI244">
        <v>0.20880000000000001</v>
      </c>
      <c r="BJ244">
        <v>3.6499999999999998E-2</v>
      </c>
      <c r="BK244">
        <v>1.6299999999999999E-2</v>
      </c>
    </row>
    <row r="245" spans="1:63" x14ac:dyDescent="0.25">
      <c r="A245" t="s">
        <v>247</v>
      </c>
      <c r="B245">
        <v>44149</v>
      </c>
      <c r="C245">
        <v>10.95</v>
      </c>
      <c r="D245">
        <v>219.58</v>
      </c>
      <c r="E245" s="1">
        <v>2404.9499999999998</v>
      </c>
      <c r="F245" s="1">
        <v>2181.73</v>
      </c>
      <c r="G245">
        <v>4.3E-3</v>
      </c>
      <c r="H245">
        <v>8.0000000000000004E-4</v>
      </c>
      <c r="I245">
        <v>9.5100000000000004E-2</v>
      </c>
      <c r="J245">
        <v>1.6000000000000001E-3</v>
      </c>
      <c r="K245">
        <v>3.7900000000000003E-2</v>
      </c>
      <c r="L245">
        <v>0.76129999999999998</v>
      </c>
      <c r="M245">
        <v>9.9000000000000005E-2</v>
      </c>
      <c r="N245">
        <v>0.89319999999999999</v>
      </c>
      <c r="O245">
        <v>7.9000000000000008E-3</v>
      </c>
      <c r="P245">
        <v>0.1797</v>
      </c>
      <c r="Q245" s="1">
        <v>56963.89</v>
      </c>
      <c r="R245">
        <v>0.25030000000000002</v>
      </c>
      <c r="S245">
        <v>0.1946</v>
      </c>
      <c r="T245">
        <v>0.55500000000000005</v>
      </c>
      <c r="U245">
        <v>18.57</v>
      </c>
      <c r="V245" s="1">
        <v>73943.17</v>
      </c>
      <c r="W245">
        <v>126.39</v>
      </c>
      <c r="X245" s="1">
        <v>96988.54</v>
      </c>
      <c r="Y245">
        <v>0.68110000000000004</v>
      </c>
      <c r="Z245">
        <v>0.24440000000000001</v>
      </c>
      <c r="AA245">
        <v>7.4499999999999997E-2</v>
      </c>
      <c r="AB245">
        <v>0.31890000000000002</v>
      </c>
      <c r="AC245">
        <v>96.99</v>
      </c>
      <c r="AD245" s="1">
        <v>3247.85</v>
      </c>
      <c r="AE245">
        <v>425.87</v>
      </c>
      <c r="AF245" s="1">
        <v>85718.3</v>
      </c>
      <c r="AG245" t="s">
        <v>4</v>
      </c>
      <c r="AH245" s="1">
        <v>27548</v>
      </c>
      <c r="AI245" s="1">
        <v>41585.910000000003</v>
      </c>
      <c r="AJ245">
        <v>48.7</v>
      </c>
      <c r="AK245">
        <v>31.94</v>
      </c>
      <c r="AL245">
        <v>36.35</v>
      </c>
      <c r="AM245">
        <v>4.1399999999999997</v>
      </c>
      <c r="AN245">
        <v>129.16999999999999</v>
      </c>
      <c r="AO245">
        <v>0.89449999999999996</v>
      </c>
      <c r="AP245" s="1">
        <v>1577</v>
      </c>
      <c r="AQ245" s="1">
        <v>2329.9299999999998</v>
      </c>
      <c r="AR245" s="1">
        <v>7171.66</v>
      </c>
      <c r="AS245">
        <v>701.92</v>
      </c>
      <c r="AT245">
        <v>369.17</v>
      </c>
      <c r="AU245" s="1">
        <v>12149.68</v>
      </c>
      <c r="AV245" s="1">
        <v>8992.2199999999993</v>
      </c>
      <c r="AW245">
        <v>0.61129999999999995</v>
      </c>
      <c r="AX245" s="1">
        <v>3047.76</v>
      </c>
      <c r="AY245">
        <v>0.2072</v>
      </c>
      <c r="AZ245" s="1">
        <v>1188.49</v>
      </c>
      <c r="BA245">
        <v>8.0799999999999997E-2</v>
      </c>
      <c r="BB245" s="1">
        <v>1481.63</v>
      </c>
      <c r="BC245">
        <v>0.1007</v>
      </c>
      <c r="BD245" s="1">
        <v>14710.1</v>
      </c>
      <c r="BE245" s="1">
        <v>6702.24</v>
      </c>
      <c r="BF245">
        <v>3.0152999999999999</v>
      </c>
      <c r="BG245">
        <v>0.50260000000000005</v>
      </c>
      <c r="BH245">
        <v>0.2104</v>
      </c>
      <c r="BI245">
        <v>0.24490000000000001</v>
      </c>
      <c r="BJ245">
        <v>2.9499999999999998E-2</v>
      </c>
      <c r="BK245">
        <v>1.26E-2</v>
      </c>
    </row>
    <row r="246" spans="1:63" x14ac:dyDescent="0.25">
      <c r="A246" t="s">
        <v>248</v>
      </c>
      <c r="B246">
        <v>49809</v>
      </c>
      <c r="C246">
        <v>62.48</v>
      </c>
      <c r="D246">
        <v>8.82</v>
      </c>
      <c r="E246">
        <v>550.99</v>
      </c>
      <c r="F246">
        <v>604.59</v>
      </c>
      <c r="G246">
        <v>1.6000000000000001E-3</v>
      </c>
      <c r="H246">
        <v>2.9999999999999997E-4</v>
      </c>
      <c r="I246">
        <v>4.8999999999999998E-3</v>
      </c>
      <c r="J246">
        <v>2.0000000000000001E-4</v>
      </c>
      <c r="K246">
        <v>1.34E-2</v>
      </c>
      <c r="L246">
        <v>0.96609999999999996</v>
      </c>
      <c r="M246">
        <v>1.3599999999999999E-2</v>
      </c>
      <c r="N246">
        <v>0.26329999999999998</v>
      </c>
      <c r="O246">
        <v>8.9999999999999998E-4</v>
      </c>
      <c r="P246">
        <v>0.13469999999999999</v>
      </c>
      <c r="Q246" s="1">
        <v>54387.360000000001</v>
      </c>
      <c r="R246">
        <v>0.2286</v>
      </c>
      <c r="S246">
        <v>0.1835</v>
      </c>
      <c r="T246">
        <v>0.58789999999999998</v>
      </c>
      <c r="U246">
        <v>5.68</v>
      </c>
      <c r="V246" s="1">
        <v>68158.62</v>
      </c>
      <c r="W246">
        <v>93.38</v>
      </c>
      <c r="X246" s="1">
        <v>194407.06</v>
      </c>
      <c r="Y246">
        <v>0.79710000000000003</v>
      </c>
      <c r="Z246">
        <v>5.4300000000000001E-2</v>
      </c>
      <c r="AA246">
        <v>0.14860000000000001</v>
      </c>
      <c r="AB246">
        <v>0.2029</v>
      </c>
      <c r="AC246">
        <v>194.41</v>
      </c>
      <c r="AD246" s="1">
        <v>5362.77</v>
      </c>
      <c r="AE246">
        <v>585.13</v>
      </c>
      <c r="AF246" s="1">
        <v>162646.46</v>
      </c>
      <c r="AG246" t="s">
        <v>4</v>
      </c>
      <c r="AH246" s="1">
        <v>36339</v>
      </c>
      <c r="AI246" s="1">
        <v>55471.18</v>
      </c>
      <c r="AJ246">
        <v>38.42</v>
      </c>
      <c r="AK246">
        <v>24.4</v>
      </c>
      <c r="AL246">
        <v>28.38</v>
      </c>
      <c r="AM246">
        <v>4.93</v>
      </c>
      <c r="AN246" s="1">
        <v>1918.4</v>
      </c>
      <c r="AO246">
        <v>1.4226000000000001</v>
      </c>
      <c r="AP246" s="1">
        <v>1705.31</v>
      </c>
      <c r="AQ246" s="1">
        <v>2388.88</v>
      </c>
      <c r="AR246" s="1">
        <v>6905.5</v>
      </c>
      <c r="AS246">
        <v>641.99</v>
      </c>
      <c r="AT246">
        <v>417.96</v>
      </c>
      <c r="AU246" s="1">
        <v>12059.63</v>
      </c>
      <c r="AV246" s="1">
        <v>5970.21</v>
      </c>
      <c r="AW246">
        <v>0.42309999999999998</v>
      </c>
      <c r="AX246" s="1">
        <v>5309.38</v>
      </c>
      <c r="AY246">
        <v>0.37630000000000002</v>
      </c>
      <c r="AZ246" s="1">
        <v>2243.12</v>
      </c>
      <c r="BA246">
        <v>0.159</v>
      </c>
      <c r="BB246">
        <v>586.97</v>
      </c>
      <c r="BC246">
        <v>4.1599999999999998E-2</v>
      </c>
      <c r="BD246" s="1">
        <v>14109.67</v>
      </c>
      <c r="BE246" s="1">
        <v>6303.12</v>
      </c>
      <c r="BF246">
        <v>1.7777000000000001</v>
      </c>
      <c r="BG246">
        <v>0.53029999999999999</v>
      </c>
      <c r="BH246">
        <v>0.22259999999999999</v>
      </c>
      <c r="BI246">
        <v>0.1822</v>
      </c>
      <c r="BJ246">
        <v>3.6499999999999998E-2</v>
      </c>
      <c r="BK246">
        <v>2.8400000000000002E-2</v>
      </c>
    </row>
    <row r="247" spans="1:63" x14ac:dyDescent="0.25">
      <c r="A247" t="s">
        <v>249</v>
      </c>
      <c r="B247">
        <v>44156</v>
      </c>
      <c r="C247">
        <v>125.1</v>
      </c>
      <c r="D247">
        <v>15.9</v>
      </c>
      <c r="E247" s="1">
        <v>1989.28</v>
      </c>
      <c r="F247" s="1">
        <v>1927.54</v>
      </c>
      <c r="G247">
        <v>3.3999999999999998E-3</v>
      </c>
      <c r="H247">
        <v>4.0000000000000002E-4</v>
      </c>
      <c r="I247">
        <v>5.4999999999999997E-3</v>
      </c>
      <c r="J247">
        <v>8.9999999999999998E-4</v>
      </c>
      <c r="K247">
        <v>1.4800000000000001E-2</v>
      </c>
      <c r="L247">
        <v>0.95050000000000001</v>
      </c>
      <c r="M247">
        <v>2.4500000000000001E-2</v>
      </c>
      <c r="N247">
        <v>0.50660000000000005</v>
      </c>
      <c r="O247">
        <v>2E-3</v>
      </c>
      <c r="P247">
        <v>0.16320000000000001</v>
      </c>
      <c r="Q247" s="1">
        <v>55590.93</v>
      </c>
      <c r="R247">
        <v>0.2077</v>
      </c>
      <c r="S247">
        <v>0.18310000000000001</v>
      </c>
      <c r="T247">
        <v>0.60909999999999997</v>
      </c>
      <c r="U247">
        <v>14.51</v>
      </c>
      <c r="V247" s="1">
        <v>75267.740000000005</v>
      </c>
      <c r="W247">
        <v>131.69</v>
      </c>
      <c r="X247" s="1">
        <v>153571.71</v>
      </c>
      <c r="Y247">
        <v>0.71540000000000004</v>
      </c>
      <c r="Z247">
        <v>0.1618</v>
      </c>
      <c r="AA247">
        <v>0.12280000000000001</v>
      </c>
      <c r="AB247">
        <v>0.28460000000000002</v>
      </c>
      <c r="AC247">
        <v>153.57</v>
      </c>
      <c r="AD247" s="1">
        <v>3976.91</v>
      </c>
      <c r="AE247">
        <v>442.51</v>
      </c>
      <c r="AF247" s="1">
        <v>138180.96</v>
      </c>
      <c r="AG247" t="s">
        <v>4</v>
      </c>
      <c r="AH247" s="1">
        <v>32366</v>
      </c>
      <c r="AI247" s="1">
        <v>49582.05</v>
      </c>
      <c r="AJ247">
        <v>35.479999999999997</v>
      </c>
      <c r="AK247">
        <v>24.14</v>
      </c>
      <c r="AL247">
        <v>26.42</v>
      </c>
      <c r="AM247">
        <v>4.1500000000000004</v>
      </c>
      <c r="AN247">
        <v>826.65</v>
      </c>
      <c r="AO247">
        <v>0.90849999999999997</v>
      </c>
      <c r="AP247" s="1">
        <v>1348.72</v>
      </c>
      <c r="AQ247" s="1">
        <v>2150.11</v>
      </c>
      <c r="AR247" s="1">
        <v>6286.67</v>
      </c>
      <c r="AS247">
        <v>586.1</v>
      </c>
      <c r="AT247">
        <v>334.08</v>
      </c>
      <c r="AU247" s="1">
        <v>10705.69</v>
      </c>
      <c r="AV247" s="1">
        <v>6565.82</v>
      </c>
      <c r="AW247">
        <v>0.52659999999999996</v>
      </c>
      <c r="AX247" s="1">
        <v>3647.07</v>
      </c>
      <c r="AY247">
        <v>0.29249999999999998</v>
      </c>
      <c r="AZ247" s="1">
        <v>1315.5</v>
      </c>
      <c r="BA247">
        <v>0.1055</v>
      </c>
      <c r="BB247">
        <v>940.62</v>
      </c>
      <c r="BC247">
        <v>7.5399999999999995E-2</v>
      </c>
      <c r="BD247" s="1">
        <v>12469.02</v>
      </c>
      <c r="BE247" s="1">
        <v>5722.69</v>
      </c>
      <c r="BF247">
        <v>1.9437</v>
      </c>
      <c r="BG247">
        <v>0.5282</v>
      </c>
      <c r="BH247">
        <v>0.22800000000000001</v>
      </c>
      <c r="BI247">
        <v>0.18870000000000001</v>
      </c>
      <c r="BJ247">
        <v>3.5700000000000003E-2</v>
      </c>
      <c r="BK247">
        <v>1.95E-2</v>
      </c>
    </row>
    <row r="248" spans="1:63" x14ac:dyDescent="0.25">
      <c r="A248" t="s">
        <v>250</v>
      </c>
      <c r="B248">
        <v>49858</v>
      </c>
      <c r="C248">
        <v>29.05</v>
      </c>
      <c r="D248">
        <v>183.24</v>
      </c>
      <c r="E248" s="1">
        <v>5322.61</v>
      </c>
      <c r="F248" s="1">
        <v>5196.83</v>
      </c>
      <c r="G248">
        <v>2.8799999999999999E-2</v>
      </c>
      <c r="H248">
        <v>5.0000000000000001E-4</v>
      </c>
      <c r="I248">
        <v>3.0499999999999999E-2</v>
      </c>
      <c r="J248">
        <v>8.9999999999999998E-4</v>
      </c>
      <c r="K248">
        <v>3.6600000000000001E-2</v>
      </c>
      <c r="L248">
        <v>0.86409999999999998</v>
      </c>
      <c r="M248">
        <v>3.8600000000000002E-2</v>
      </c>
      <c r="N248">
        <v>0.19109999999999999</v>
      </c>
      <c r="O248">
        <v>1.37E-2</v>
      </c>
      <c r="P248">
        <v>0.12559999999999999</v>
      </c>
      <c r="Q248" s="1">
        <v>70145.960000000006</v>
      </c>
      <c r="R248">
        <v>0.18290000000000001</v>
      </c>
      <c r="S248">
        <v>0.18720000000000001</v>
      </c>
      <c r="T248">
        <v>0.62990000000000002</v>
      </c>
      <c r="U248">
        <v>30.12</v>
      </c>
      <c r="V248" s="1">
        <v>96642.45</v>
      </c>
      <c r="W248">
        <v>173.95</v>
      </c>
      <c r="X248" s="1">
        <v>208350.05</v>
      </c>
      <c r="Y248">
        <v>0.78939999999999999</v>
      </c>
      <c r="Z248">
        <v>0.1797</v>
      </c>
      <c r="AA248">
        <v>3.09E-2</v>
      </c>
      <c r="AB248">
        <v>0.21060000000000001</v>
      </c>
      <c r="AC248">
        <v>208.35</v>
      </c>
      <c r="AD248" s="1">
        <v>8101.25</v>
      </c>
      <c r="AE248">
        <v>900.42</v>
      </c>
      <c r="AF248" s="1">
        <v>201054.37</v>
      </c>
      <c r="AG248" t="s">
        <v>4</v>
      </c>
      <c r="AH248" s="1">
        <v>44030</v>
      </c>
      <c r="AI248" s="1">
        <v>78183.97</v>
      </c>
      <c r="AJ248">
        <v>68.66</v>
      </c>
      <c r="AK248">
        <v>37.200000000000003</v>
      </c>
      <c r="AL248">
        <v>41.07</v>
      </c>
      <c r="AM248">
        <v>4.51</v>
      </c>
      <c r="AN248" s="1">
        <v>1368.23</v>
      </c>
      <c r="AO248">
        <v>0.73839999999999995</v>
      </c>
      <c r="AP248" s="1">
        <v>1414.03</v>
      </c>
      <c r="AQ248" s="1">
        <v>2081.2199999999998</v>
      </c>
      <c r="AR248" s="1">
        <v>6934.75</v>
      </c>
      <c r="AS248">
        <v>770.53</v>
      </c>
      <c r="AT248">
        <v>344.27</v>
      </c>
      <c r="AU248" s="1">
        <v>11544.81</v>
      </c>
      <c r="AV248" s="1">
        <v>3745.17</v>
      </c>
      <c r="AW248">
        <v>0.30270000000000002</v>
      </c>
      <c r="AX248" s="1">
        <v>7067.04</v>
      </c>
      <c r="AY248">
        <v>0.57110000000000005</v>
      </c>
      <c r="AZ248" s="1">
        <v>1079.57</v>
      </c>
      <c r="BA248">
        <v>8.72E-2</v>
      </c>
      <c r="BB248">
        <v>482.19</v>
      </c>
      <c r="BC248">
        <v>3.9E-2</v>
      </c>
      <c r="BD248" s="1">
        <v>12373.97</v>
      </c>
      <c r="BE248" s="1">
        <v>2486.1</v>
      </c>
      <c r="BF248">
        <v>0.35070000000000001</v>
      </c>
      <c r="BG248">
        <v>0.59089999999999998</v>
      </c>
      <c r="BH248">
        <v>0.22919999999999999</v>
      </c>
      <c r="BI248">
        <v>0.13420000000000001</v>
      </c>
      <c r="BJ248">
        <v>3.15E-2</v>
      </c>
      <c r="BK248">
        <v>1.41E-2</v>
      </c>
    </row>
    <row r="249" spans="1:63" x14ac:dyDescent="0.25">
      <c r="A249" t="s">
        <v>251</v>
      </c>
      <c r="B249">
        <v>48322</v>
      </c>
      <c r="C249">
        <v>66.099999999999994</v>
      </c>
      <c r="D249">
        <v>12.56</v>
      </c>
      <c r="E249">
        <v>830.28</v>
      </c>
      <c r="F249">
        <v>798.87</v>
      </c>
      <c r="G249">
        <v>1.8E-3</v>
      </c>
      <c r="H249">
        <v>6.9999999999999999E-4</v>
      </c>
      <c r="I249">
        <v>4.0000000000000001E-3</v>
      </c>
      <c r="J249">
        <v>1.4E-3</v>
      </c>
      <c r="K249">
        <v>1.61E-2</v>
      </c>
      <c r="L249">
        <v>0.95130000000000003</v>
      </c>
      <c r="M249">
        <v>2.46E-2</v>
      </c>
      <c r="N249">
        <v>0.37840000000000001</v>
      </c>
      <c r="O249">
        <v>2.3E-3</v>
      </c>
      <c r="P249">
        <v>0.14760000000000001</v>
      </c>
      <c r="Q249" s="1">
        <v>53626.45</v>
      </c>
      <c r="R249">
        <v>0.29110000000000003</v>
      </c>
      <c r="S249">
        <v>0.16139999999999999</v>
      </c>
      <c r="T249">
        <v>0.54749999999999999</v>
      </c>
      <c r="U249">
        <v>7.64</v>
      </c>
      <c r="V249" s="1">
        <v>70851.070000000007</v>
      </c>
      <c r="W249">
        <v>103.95</v>
      </c>
      <c r="X249" s="1">
        <v>168660.26</v>
      </c>
      <c r="Y249">
        <v>0.79990000000000006</v>
      </c>
      <c r="Z249">
        <v>8.7599999999999997E-2</v>
      </c>
      <c r="AA249">
        <v>0.1125</v>
      </c>
      <c r="AB249">
        <v>0.2001</v>
      </c>
      <c r="AC249">
        <v>168.66</v>
      </c>
      <c r="AD249" s="1">
        <v>4930.12</v>
      </c>
      <c r="AE249">
        <v>551.04</v>
      </c>
      <c r="AF249" s="1">
        <v>157416.85999999999</v>
      </c>
      <c r="AG249" t="s">
        <v>4</v>
      </c>
      <c r="AH249" s="1">
        <v>34139</v>
      </c>
      <c r="AI249" s="1">
        <v>52610.66</v>
      </c>
      <c r="AJ249">
        <v>40.799999999999997</v>
      </c>
      <c r="AK249">
        <v>26.76</v>
      </c>
      <c r="AL249">
        <v>30.19</v>
      </c>
      <c r="AM249">
        <v>4.6500000000000004</v>
      </c>
      <c r="AN249" s="1">
        <v>1807.5</v>
      </c>
      <c r="AO249">
        <v>1.2544999999999999</v>
      </c>
      <c r="AP249" s="1">
        <v>1718.92</v>
      </c>
      <c r="AQ249" s="1">
        <v>2534.0700000000002</v>
      </c>
      <c r="AR249" s="1">
        <v>6809.41</v>
      </c>
      <c r="AS249">
        <v>553.25</v>
      </c>
      <c r="AT249">
        <v>323.64999999999998</v>
      </c>
      <c r="AU249" s="1">
        <v>11939.3</v>
      </c>
      <c r="AV249" s="1">
        <v>6607.35</v>
      </c>
      <c r="AW249">
        <v>0.46729999999999999</v>
      </c>
      <c r="AX249" s="1">
        <v>5142.45</v>
      </c>
      <c r="AY249">
        <v>0.36370000000000002</v>
      </c>
      <c r="AZ249" s="1">
        <v>1564.78</v>
      </c>
      <c r="BA249">
        <v>0.11070000000000001</v>
      </c>
      <c r="BB249">
        <v>823.42</v>
      </c>
      <c r="BC249">
        <v>5.8200000000000002E-2</v>
      </c>
      <c r="BD249" s="1">
        <v>14137.99</v>
      </c>
      <c r="BE249" s="1">
        <v>5333.6</v>
      </c>
      <c r="BF249">
        <v>1.5845</v>
      </c>
      <c r="BG249">
        <v>0.50980000000000003</v>
      </c>
      <c r="BH249">
        <v>0.2155</v>
      </c>
      <c r="BI249">
        <v>0.21479999999999999</v>
      </c>
      <c r="BJ249">
        <v>3.4099999999999998E-2</v>
      </c>
      <c r="BK249">
        <v>2.5899999999999999E-2</v>
      </c>
    </row>
    <row r="250" spans="1:63" x14ac:dyDescent="0.25">
      <c r="A250" t="s">
        <v>252</v>
      </c>
      <c r="B250">
        <v>49205</v>
      </c>
      <c r="C250">
        <v>93</v>
      </c>
      <c r="D250">
        <v>16.48</v>
      </c>
      <c r="E250" s="1">
        <v>1532.24</v>
      </c>
      <c r="F250" s="1">
        <v>1518.7</v>
      </c>
      <c r="G250">
        <v>2.0999999999999999E-3</v>
      </c>
      <c r="H250">
        <v>4.0000000000000002E-4</v>
      </c>
      <c r="I250">
        <v>5.5999999999999999E-3</v>
      </c>
      <c r="J250">
        <v>5.9999999999999995E-4</v>
      </c>
      <c r="K250">
        <v>1.12E-2</v>
      </c>
      <c r="L250">
        <v>0.96379999999999999</v>
      </c>
      <c r="M250">
        <v>1.6400000000000001E-2</v>
      </c>
      <c r="N250">
        <v>0.35659999999999997</v>
      </c>
      <c r="O250">
        <v>2.3E-3</v>
      </c>
      <c r="P250">
        <v>0.1356</v>
      </c>
      <c r="Q250" s="1">
        <v>56725.11</v>
      </c>
      <c r="R250">
        <v>0.18310000000000001</v>
      </c>
      <c r="S250">
        <v>0.20030000000000001</v>
      </c>
      <c r="T250">
        <v>0.61650000000000005</v>
      </c>
      <c r="U250">
        <v>12.56</v>
      </c>
      <c r="V250" s="1">
        <v>73353.350000000006</v>
      </c>
      <c r="W250">
        <v>117.49</v>
      </c>
      <c r="X250" s="1">
        <v>157373.47</v>
      </c>
      <c r="Y250">
        <v>0.81189999999999996</v>
      </c>
      <c r="Z250">
        <v>8.4699999999999998E-2</v>
      </c>
      <c r="AA250">
        <v>0.10340000000000001</v>
      </c>
      <c r="AB250">
        <v>0.18809999999999999</v>
      </c>
      <c r="AC250">
        <v>157.37</v>
      </c>
      <c r="AD250" s="1">
        <v>4313.1000000000004</v>
      </c>
      <c r="AE250">
        <v>497.64</v>
      </c>
      <c r="AF250" s="1">
        <v>143526.03</v>
      </c>
      <c r="AG250" t="s">
        <v>4</v>
      </c>
      <c r="AH250" s="1">
        <v>34508</v>
      </c>
      <c r="AI250" s="1">
        <v>54559.7</v>
      </c>
      <c r="AJ250">
        <v>39.909999999999997</v>
      </c>
      <c r="AK250">
        <v>25.57</v>
      </c>
      <c r="AL250">
        <v>28.6</v>
      </c>
      <c r="AM250">
        <v>4.43</v>
      </c>
      <c r="AN250">
        <v>943.39</v>
      </c>
      <c r="AO250">
        <v>1.0169999999999999</v>
      </c>
      <c r="AP250" s="1">
        <v>1413.26</v>
      </c>
      <c r="AQ250" s="1">
        <v>2325.88</v>
      </c>
      <c r="AR250" s="1">
        <v>6428.72</v>
      </c>
      <c r="AS250">
        <v>552.64</v>
      </c>
      <c r="AT250">
        <v>331.63</v>
      </c>
      <c r="AU250" s="1">
        <v>11052.13</v>
      </c>
      <c r="AV250" s="1">
        <v>6262.37</v>
      </c>
      <c r="AW250">
        <v>0.49320000000000003</v>
      </c>
      <c r="AX250" s="1">
        <v>4049.96</v>
      </c>
      <c r="AY250">
        <v>0.31900000000000001</v>
      </c>
      <c r="AZ250" s="1">
        <v>1635.38</v>
      </c>
      <c r="BA250">
        <v>0.1288</v>
      </c>
      <c r="BB250">
        <v>749.16</v>
      </c>
      <c r="BC250">
        <v>5.8999999999999997E-2</v>
      </c>
      <c r="BD250" s="1">
        <v>12696.88</v>
      </c>
      <c r="BE250" s="1">
        <v>5592.36</v>
      </c>
      <c r="BF250">
        <v>1.5926</v>
      </c>
      <c r="BG250">
        <v>0.52010000000000001</v>
      </c>
      <c r="BH250">
        <v>0.22819999999999999</v>
      </c>
      <c r="BI250">
        <v>0.20669999999999999</v>
      </c>
      <c r="BJ250">
        <v>3.1099999999999999E-2</v>
      </c>
      <c r="BK250">
        <v>1.3899999999999999E-2</v>
      </c>
    </row>
    <row r="251" spans="1:63" x14ac:dyDescent="0.25">
      <c r="A251" t="s">
        <v>253</v>
      </c>
      <c r="B251">
        <v>45872</v>
      </c>
      <c r="C251">
        <v>109</v>
      </c>
      <c r="D251">
        <v>13.93</v>
      </c>
      <c r="E251" s="1">
        <v>1518.67</v>
      </c>
      <c r="F251" s="1">
        <v>1472.44</v>
      </c>
      <c r="G251">
        <v>2.7000000000000001E-3</v>
      </c>
      <c r="H251">
        <v>2.0000000000000001E-4</v>
      </c>
      <c r="I251">
        <v>6.1000000000000004E-3</v>
      </c>
      <c r="J251">
        <v>1.1000000000000001E-3</v>
      </c>
      <c r="K251">
        <v>2.5700000000000001E-2</v>
      </c>
      <c r="L251">
        <v>0.93700000000000006</v>
      </c>
      <c r="M251">
        <v>2.7300000000000001E-2</v>
      </c>
      <c r="N251">
        <v>0.40500000000000003</v>
      </c>
      <c r="O251">
        <v>3.3999999999999998E-3</v>
      </c>
      <c r="P251">
        <v>0.15240000000000001</v>
      </c>
      <c r="Q251" s="1">
        <v>56570.400000000001</v>
      </c>
      <c r="R251">
        <v>0.2278</v>
      </c>
      <c r="S251">
        <v>0.17480000000000001</v>
      </c>
      <c r="T251">
        <v>0.59740000000000004</v>
      </c>
      <c r="U251">
        <v>12.22</v>
      </c>
      <c r="V251" s="1">
        <v>74180.92</v>
      </c>
      <c r="W251">
        <v>119.67</v>
      </c>
      <c r="X251" s="1">
        <v>176353.29</v>
      </c>
      <c r="Y251">
        <v>0.7792</v>
      </c>
      <c r="Z251">
        <v>0.12809999999999999</v>
      </c>
      <c r="AA251">
        <v>9.2700000000000005E-2</v>
      </c>
      <c r="AB251">
        <v>0.2208</v>
      </c>
      <c r="AC251">
        <v>176.35</v>
      </c>
      <c r="AD251" s="1">
        <v>5027.1000000000004</v>
      </c>
      <c r="AE251">
        <v>541.74</v>
      </c>
      <c r="AF251" s="1">
        <v>159824.99</v>
      </c>
      <c r="AG251" t="s">
        <v>4</v>
      </c>
      <c r="AH251" s="1">
        <v>33430</v>
      </c>
      <c r="AI251" s="1">
        <v>51777.88</v>
      </c>
      <c r="AJ251">
        <v>44</v>
      </c>
      <c r="AK251">
        <v>26.82</v>
      </c>
      <c r="AL251">
        <v>32.04</v>
      </c>
      <c r="AM251">
        <v>4.43</v>
      </c>
      <c r="AN251" s="1">
        <v>1011.06</v>
      </c>
      <c r="AO251">
        <v>1.1855</v>
      </c>
      <c r="AP251" s="1">
        <v>1426.77</v>
      </c>
      <c r="AQ251" s="1">
        <v>2224.63</v>
      </c>
      <c r="AR251" s="1">
        <v>6537.25</v>
      </c>
      <c r="AS251">
        <v>654.64</v>
      </c>
      <c r="AT251">
        <v>366.27</v>
      </c>
      <c r="AU251" s="1">
        <v>11209.56</v>
      </c>
      <c r="AV251" s="1">
        <v>6022.5</v>
      </c>
      <c r="AW251">
        <v>0.46400000000000002</v>
      </c>
      <c r="AX251" s="1">
        <v>4628.1899999999996</v>
      </c>
      <c r="AY251">
        <v>0.35659999999999997</v>
      </c>
      <c r="AZ251" s="1">
        <v>1520.8</v>
      </c>
      <c r="BA251">
        <v>0.1172</v>
      </c>
      <c r="BB251">
        <v>806.93</v>
      </c>
      <c r="BC251">
        <v>6.2199999999999998E-2</v>
      </c>
      <c r="BD251" s="1">
        <v>12978.43</v>
      </c>
      <c r="BE251" s="1">
        <v>5023.7</v>
      </c>
      <c r="BF251">
        <v>1.5085</v>
      </c>
      <c r="BG251">
        <v>0.52459999999999996</v>
      </c>
      <c r="BH251">
        <v>0.22839999999999999</v>
      </c>
      <c r="BI251">
        <v>0.19869999999999999</v>
      </c>
      <c r="BJ251">
        <v>3.2099999999999997E-2</v>
      </c>
      <c r="BK251">
        <v>1.6199999999999999E-2</v>
      </c>
    </row>
    <row r="252" spans="1:63" x14ac:dyDescent="0.25">
      <c r="A252" t="s">
        <v>254</v>
      </c>
      <c r="B252">
        <v>48256</v>
      </c>
      <c r="C252">
        <v>58.48</v>
      </c>
      <c r="D252">
        <v>21.83</v>
      </c>
      <c r="E252" s="1">
        <v>1276.69</v>
      </c>
      <c r="F252" s="1">
        <v>1230.45</v>
      </c>
      <c r="G252">
        <v>3.8E-3</v>
      </c>
      <c r="H252">
        <v>6.9999999999999999E-4</v>
      </c>
      <c r="I252">
        <v>6.1999999999999998E-3</v>
      </c>
      <c r="J252">
        <v>8.9999999999999998E-4</v>
      </c>
      <c r="K252">
        <v>2.47E-2</v>
      </c>
      <c r="L252">
        <v>0.93369999999999997</v>
      </c>
      <c r="M252">
        <v>2.9899999999999999E-2</v>
      </c>
      <c r="N252">
        <v>0.42580000000000001</v>
      </c>
      <c r="O252">
        <v>3.3E-3</v>
      </c>
      <c r="P252">
        <v>0.1502</v>
      </c>
      <c r="Q252" s="1">
        <v>56900.3</v>
      </c>
      <c r="R252">
        <v>0.216</v>
      </c>
      <c r="S252">
        <v>0.19350000000000001</v>
      </c>
      <c r="T252">
        <v>0.59050000000000002</v>
      </c>
      <c r="U252">
        <v>10.98</v>
      </c>
      <c r="V252" s="1">
        <v>73529.789999999994</v>
      </c>
      <c r="W252">
        <v>111.89</v>
      </c>
      <c r="X252" s="1">
        <v>157433.26</v>
      </c>
      <c r="Y252">
        <v>0.79039999999999999</v>
      </c>
      <c r="Z252">
        <v>0.14050000000000001</v>
      </c>
      <c r="AA252">
        <v>6.9099999999999995E-2</v>
      </c>
      <c r="AB252">
        <v>0.20960000000000001</v>
      </c>
      <c r="AC252">
        <v>157.43</v>
      </c>
      <c r="AD252" s="1">
        <v>4459.6499999999996</v>
      </c>
      <c r="AE252">
        <v>538.83000000000004</v>
      </c>
      <c r="AF252" s="1">
        <v>140989.69</v>
      </c>
      <c r="AG252" t="s">
        <v>4</v>
      </c>
      <c r="AH252" s="1">
        <v>33707</v>
      </c>
      <c r="AI252" s="1">
        <v>51671.02</v>
      </c>
      <c r="AJ252">
        <v>42.22</v>
      </c>
      <c r="AK252">
        <v>25.35</v>
      </c>
      <c r="AL252">
        <v>30.42</v>
      </c>
      <c r="AM252">
        <v>4.1399999999999997</v>
      </c>
      <c r="AN252" s="1">
        <v>1266.6500000000001</v>
      </c>
      <c r="AO252">
        <v>1.0757000000000001</v>
      </c>
      <c r="AP252" s="1">
        <v>1500.18</v>
      </c>
      <c r="AQ252" s="1">
        <v>2036.06</v>
      </c>
      <c r="AR252" s="1">
        <v>6407.42</v>
      </c>
      <c r="AS252">
        <v>678.93</v>
      </c>
      <c r="AT252">
        <v>330.11</v>
      </c>
      <c r="AU252" s="1">
        <v>10952.7</v>
      </c>
      <c r="AV252" s="1">
        <v>6240.09</v>
      </c>
      <c r="AW252">
        <v>0.48070000000000002</v>
      </c>
      <c r="AX252" s="1">
        <v>4536.1499999999996</v>
      </c>
      <c r="AY252">
        <v>0.34939999999999999</v>
      </c>
      <c r="AZ252" s="1">
        <v>1425.36</v>
      </c>
      <c r="BA252">
        <v>0.10979999999999999</v>
      </c>
      <c r="BB252">
        <v>779.72</v>
      </c>
      <c r="BC252">
        <v>6.0100000000000001E-2</v>
      </c>
      <c r="BD252" s="1">
        <v>12981.32</v>
      </c>
      <c r="BE252" s="1">
        <v>5109.49</v>
      </c>
      <c r="BF252">
        <v>1.54</v>
      </c>
      <c r="BG252">
        <v>0.52529999999999999</v>
      </c>
      <c r="BH252">
        <v>0.2248</v>
      </c>
      <c r="BI252">
        <v>0.19450000000000001</v>
      </c>
      <c r="BJ252">
        <v>3.1399999999999997E-2</v>
      </c>
      <c r="BK252">
        <v>2.3900000000000001E-2</v>
      </c>
    </row>
    <row r="253" spans="1:63" x14ac:dyDescent="0.25">
      <c r="A253" t="s">
        <v>255</v>
      </c>
      <c r="B253">
        <v>48686</v>
      </c>
      <c r="C253">
        <v>31.57</v>
      </c>
      <c r="D253">
        <v>29.24</v>
      </c>
      <c r="E253">
        <v>923.06</v>
      </c>
      <c r="F253">
        <v>869.97</v>
      </c>
      <c r="G253">
        <v>4.7999999999999996E-3</v>
      </c>
      <c r="H253">
        <v>1.5E-3</v>
      </c>
      <c r="I253">
        <v>0.2316</v>
      </c>
      <c r="J253">
        <v>2E-3</v>
      </c>
      <c r="K253">
        <v>0.11650000000000001</v>
      </c>
      <c r="L253">
        <v>0.54469999999999996</v>
      </c>
      <c r="M253">
        <v>9.8900000000000002E-2</v>
      </c>
      <c r="N253">
        <v>0.77059999999999995</v>
      </c>
      <c r="O253">
        <v>3.73E-2</v>
      </c>
      <c r="P253">
        <v>0.17030000000000001</v>
      </c>
      <c r="Q253" s="1">
        <v>57740.4</v>
      </c>
      <c r="R253">
        <v>0.33360000000000001</v>
      </c>
      <c r="S253">
        <v>0.20930000000000001</v>
      </c>
      <c r="T253">
        <v>0.45710000000000001</v>
      </c>
      <c r="U253">
        <v>9.5500000000000007</v>
      </c>
      <c r="V253" s="1">
        <v>74309.2</v>
      </c>
      <c r="W253">
        <v>93.77</v>
      </c>
      <c r="X253" s="1">
        <v>159712.79999999999</v>
      </c>
      <c r="Y253">
        <v>0.68120000000000003</v>
      </c>
      <c r="Z253">
        <v>0.25900000000000001</v>
      </c>
      <c r="AA253">
        <v>5.9900000000000002E-2</v>
      </c>
      <c r="AB253">
        <v>0.31879999999999997</v>
      </c>
      <c r="AC253">
        <v>159.71</v>
      </c>
      <c r="AD253" s="1">
        <v>5782.94</v>
      </c>
      <c r="AE253">
        <v>619.04999999999995</v>
      </c>
      <c r="AF253" s="1">
        <v>138465.45000000001</v>
      </c>
      <c r="AG253" t="s">
        <v>4</v>
      </c>
      <c r="AH253" s="1">
        <v>29797</v>
      </c>
      <c r="AI253" s="1">
        <v>51605.69</v>
      </c>
      <c r="AJ253">
        <v>54.72</v>
      </c>
      <c r="AK253">
        <v>36.04</v>
      </c>
      <c r="AL253">
        <v>40.340000000000003</v>
      </c>
      <c r="AM253">
        <v>5.17</v>
      </c>
      <c r="AN253" s="1">
        <v>4712.74</v>
      </c>
      <c r="AO253">
        <v>1.1656</v>
      </c>
      <c r="AP253" s="1">
        <v>2169</v>
      </c>
      <c r="AQ253" s="1">
        <v>2637.09</v>
      </c>
      <c r="AR253" s="1">
        <v>7681.22</v>
      </c>
      <c r="AS253">
        <v>793.82</v>
      </c>
      <c r="AT253">
        <v>394.77</v>
      </c>
      <c r="AU253" s="1">
        <v>13675.9</v>
      </c>
      <c r="AV253" s="1">
        <v>7057.03</v>
      </c>
      <c r="AW253">
        <v>0.44209999999999999</v>
      </c>
      <c r="AX253" s="1">
        <v>5910.93</v>
      </c>
      <c r="AY253">
        <v>0.37030000000000002</v>
      </c>
      <c r="AZ253" s="1">
        <v>1699.24</v>
      </c>
      <c r="BA253">
        <v>0.1065</v>
      </c>
      <c r="BB253" s="1">
        <v>1294.0999999999999</v>
      </c>
      <c r="BC253">
        <v>8.1100000000000005E-2</v>
      </c>
      <c r="BD253" s="1">
        <v>15961.31</v>
      </c>
      <c r="BE253" s="1">
        <v>4595.72</v>
      </c>
      <c r="BF253">
        <v>1.2323</v>
      </c>
      <c r="BG253">
        <v>0.49659999999999999</v>
      </c>
      <c r="BH253">
        <v>0.2051</v>
      </c>
      <c r="BI253">
        <v>0.24510000000000001</v>
      </c>
      <c r="BJ253">
        <v>2.52E-2</v>
      </c>
      <c r="BK253">
        <v>2.8000000000000001E-2</v>
      </c>
    </row>
    <row r="254" spans="1:63" x14ac:dyDescent="0.25">
      <c r="A254" t="s">
        <v>256</v>
      </c>
      <c r="B254">
        <v>49338</v>
      </c>
      <c r="C254">
        <v>49.33</v>
      </c>
      <c r="D254">
        <v>11.13</v>
      </c>
      <c r="E254">
        <v>548.86</v>
      </c>
      <c r="F254">
        <v>577.15</v>
      </c>
      <c r="G254">
        <v>2.3E-3</v>
      </c>
      <c r="H254">
        <v>8.9999999999999998E-4</v>
      </c>
      <c r="I254">
        <v>5.3E-3</v>
      </c>
      <c r="J254">
        <v>0</v>
      </c>
      <c r="K254">
        <v>1.26E-2</v>
      </c>
      <c r="L254">
        <v>0.96860000000000002</v>
      </c>
      <c r="M254">
        <v>1.03E-2</v>
      </c>
      <c r="N254">
        <v>0.1804</v>
      </c>
      <c r="O254">
        <v>1.2999999999999999E-3</v>
      </c>
      <c r="P254">
        <v>0.1188</v>
      </c>
      <c r="Q254" s="1">
        <v>54772.160000000003</v>
      </c>
      <c r="R254">
        <v>0.21709999999999999</v>
      </c>
      <c r="S254">
        <v>0.17630000000000001</v>
      </c>
      <c r="T254">
        <v>0.60660000000000003</v>
      </c>
      <c r="U254">
        <v>5</v>
      </c>
      <c r="V254" s="1">
        <v>69547.759999999995</v>
      </c>
      <c r="W254">
        <v>106.49</v>
      </c>
      <c r="X254" s="1">
        <v>183984.81</v>
      </c>
      <c r="Y254">
        <v>0.79769999999999996</v>
      </c>
      <c r="Z254">
        <v>6.4000000000000001E-2</v>
      </c>
      <c r="AA254">
        <v>0.13830000000000001</v>
      </c>
      <c r="AB254">
        <v>0.20230000000000001</v>
      </c>
      <c r="AC254">
        <v>183.98</v>
      </c>
      <c r="AD254" s="1">
        <v>5067.17</v>
      </c>
      <c r="AE254">
        <v>558.58000000000004</v>
      </c>
      <c r="AF254" s="1">
        <v>163127.72</v>
      </c>
      <c r="AG254" t="s">
        <v>4</v>
      </c>
      <c r="AH254" s="1">
        <v>39112</v>
      </c>
      <c r="AI254" s="1">
        <v>61196.57</v>
      </c>
      <c r="AJ254">
        <v>38.11</v>
      </c>
      <c r="AK254">
        <v>24.77</v>
      </c>
      <c r="AL254">
        <v>28.9</v>
      </c>
      <c r="AM254">
        <v>4.9400000000000004</v>
      </c>
      <c r="AN254" s="1">
        <v>1981.13</v>
      </c>
      <c r="AO254">
        <v>1.1989000000000001</v>
      </c>
      <c r="AP254" s="1">
        <v>1608.35</v>
      </c>
      <c r="AQ254" s="1">
        <v>2185.6999999999998</v>
      </c>
      <c r="AR254" s="1">
        <v>6943.07</v>
      </c>
      <c r="AS254">
        <v>520.54999999999995</v>
      </c>
      <c r="AT254">
        <v>398.54</v>
      </c>
      <c r="AU254" s="1">
        <v>11656.2</v>
      </c>
      <c r="AV254" s="1">
        <v>6130.92</v>
      </c>
      <c r="AW254">
        <v>0.44550000000000001</v>
      </c>
      <c r="AX254" s="1">
        <v>5122.0200000000004</v>
      </c>
      <c r="AY254">
        <v>0.37219999999999998</v>
      </c>
      <c r="AZ254" s="1">
        <v>2000.14</v>
      </c>
      <c r="BA254">
        <v>0.14530000000000001</v>
      </c>
      <c r="BB254">
        <v>509.63</v>
      </c>
      <c r="BC254">
        <v>3.6999999999999998E-2</v>
      </c>
      <c r="BD254" s="1">
        <v>13762.71</v>
      </c>
      <c r="BE254" s="1">
        <v>5953.51</v>
      </c>
      <c r="BF254">
        <v>1.5867</v>
      </c>
      <c r="BG254">
        <v>0.5454</v>
      </c>
      <c r="BH254">
        <v>0.22620000000000001</v>
      </c>
      <c r="BI254">
        <v>0.17330000000000001</v>
      </c>
      <c r="BJ254">
        <v>3.5099999999999999E-2</v>
      </c>
      <c r="BK254">
        <v>0.02</v>
      </c>
    </row>
    <row r="255" spans="1:63" x14ac:dyDescent="0.25">
      <c r="A255" t="s">
        <v>257</v>
      </c>
      <c r="B255">
        <v>47985</v>
      </c>
      <c r="C255">
        <v>61.76</v>
      </c>
      <c r="D255">
        <v>27.06</v>
      </c>
      <c r="E255" s="1">
        <v>1671.37</v>
      </c>
      <c r="F255" s="1">
        <v>1650.91</v>
      </c>
      <c r="G255">
        <v>6.8999999999999999E-3</v>
      </c>
      <c r="H255">
        <v>2.9999999999999997E-4</v>
      </c>
      <c r="I255">
        <v>8.0999999999999996E-3</v>
      </c>
      <c r="J255">
        <v>1.1000000000000001E-3</v>
      </c>
      <c r="K255">
        <v>3.56E-2</v>
      </c>
      <c r="L255">
        <v>0.91669999999999996</v>
      </c>
      <c r="M255">
        <v>3.1199999999999999E-2</v>
      </c>
      <c r="N255">
        <v>0.25019999999999998</v>
      </c>
      <c r="O255">
        <v>8.8999999999999999E-3</v>
      </c>
      <c r="P255">
        <v>0.1203</v>
      </c>
      <c r="Q255" s="1">
        <v>58828.04</v>
      </c>
      <c r="R255">
        <v>0.22059999999999999</v>
      </c>
      <c r="S255">
        <v>0.15490000000000001</v>
      </c>
      <c r="T255">
        <v>0.62450000000000006</v>
      </c>
      <c r="U255">
        <v>12.12</v>
      </c>
      <c r="V255" s="1">
        <v>78615.91</v>
      </c>
      <c r="W255">
        <v>133.69</v>
      </c>
      <c r="X255" s="1">
        <v>189440.93</v>
      </c>
      <c r="Y255">
        <v>0.79149999999999998</v>
      </c>
      <c r="Z255">
        <v>0.14549999999999999</v>
      </c>
      <c r="AA255">
        <v>6.3E-2</v>
      </c>
      <c r="AB255">
        <v>0.20849999999999999</v>
      </c>
      <c r="AC255">
        <v>189.44</v>
      </c>
      <c r="AD255" s="1">
        <v>5934.1</v>
      </c>
      <c r="AE255">
        <v>656.16</v>
      </c>
      <c r="AF255" s="1">
        <v>175569</v>
      </c>
      <c r="AG255" t="s">
        <v>4</v>
      </c>
      <c r="AH255" s="1">
        <v>39791</v>
      </c>
      <c r="AI255" s="1">
        <v>67722.55</v>
      </c>
      <c r="AJ255">
        <v>47.05</v>
      </c>
      <c r="AK255">
        <v>28.81</v>
      </c>
      <c r="AL255">
        <v>32.020000000000003</v>
      </c>
      <c r="AM255">
        <v>4.5999999999999996</v>
      </c>
      <c r="AN255" s="1">
        <v>1827.05</v>
      </c>
      <c r="AO255">
        <v>0.94350000000000001</v>
      </c>
      <c r="AP255" s="1">
        <v>1312.21</v>
      </c>
      <c r="AQ255" s="1">
        <v>1981.74</v>
      </c>
      <c r="AR255" s="1">
        <v>6376.89</v>
      </c>
      <c r="AS255">
        <v>626.69000000000005</v>
      </c>
      <c r="AT255">
        <v>343.26</v>
      </c>
      <c r="AU255" s="1">
        <v>10640.78</v>
      </c>
      <c r="AV255" s="1">
        <v>4383.38</v>
      </c>
      <c r="AW255">
        <v>0.3594</v>
      </c>
      <c r="AX255" s="1">
        <v>5800.74</v>
      </c>
      <c r="AY255">
        <v>0.47560000000000002</v>
      </c>
      <c r="AZ255" s="1">
        <v>1447.97</v>
      </c>
      <c r="BA255">
        <v>0.1187</v>
      </c>
      <c r="BB255">
        <v>563.69000000000005</v>
      </c>
      <c r="BC255">
        <v>4.6199999999999998E-2</v>
      </c>
      <c r="BD255" s="1">
        <v>12195.77</v>
      </c>
      <c r="BE255" s="1">
        <v>3384.02</v>
      </c>
      <c r="BF255">
        <v>0.67020000000000002</v>
      </c>
      <c r="BG255">
        <v>0.53820000000000001</v>
      </c>
      <c r="BH255">
        <v>0.21940000000000001</v>
      </c>
      <c r="BI255">
        <v>0.19439999999999999</v>
      </c>
      <c r="BJ255">
        <v>3.3500000000000002E-2</v>
      </c>
      <c r="BK255">
        <v>1.4500000000000001E-2</v>
      </c>
    </row>
    <row r="256" spans="1:63" x14ac:dyDescent="0.25">
      <c r="A256" t="s">
        <v>258</v>
      </c>
      <c r="B256">
        <v>48264</v>
      </c>
      <c r="C256">
        <v>79.709999999999994</v>
      </c>
      <c r="D256">
        <v>22.89</v>
      </c>
      <c r="E256" s="1">
        <v>1824.4</v>
      </c>
      <c r="F256" s="1">
        <v>1811.74</v>
      </c>
      <c r="G256">
        <v>7.3000000000000001E-3</v>
      </c>
      <c r="H256">
        <v>4.0000000000000002E-4</v>
      </c>
      <c r="I256">
        <v>9.7999999999999997E-3</v>
      </c>
      <c r="J256">
        <v>1.1000000000000001E-3</v>
      </c>
      <c r="K256">
        <v>3.1899999999999998E-2</v>
      </c>
      <c r="L256">
        <v>0.92100000000000004</v>
      </c>
      <c r="M256">
        <v>2.8500000000000001E-2</v>
      </c>
      <c r="N256">
        <v>0.25090000000000001</v>
      </c>
      <c r="O256">
        <v>8.3000000000000001E-3</v>
      </c>
      <c r="P256">
        <v>0.1158</v>
      </c>
      <c r="Q256" s="1">
        <v>61084.88</v>
      </c>
      <c r="R256">
        <v>0.2069</v>
      </c>
      <c r="S256">
        <v>0.18240000000000001</v>
      </c>
      <c r="T256">
        <v>0.61070000000000002</v>
      </c>
      <c r="U256">
        <v>12.83</v>
      </c>
      <c r="V256" s="1">
        <v>79824.67</v>
      </c>
      <c r="W256">
        <v>136.91999999999999</v>
      </c>
      <c r="X256" s="1">
        <v>206440.31</v>
      </c>
      <c r="Y256">
        <v>0.79430000000000001</v>
      </c>
      <c r="Z256">
        <v>0.12939999999999999</v>
      </c>
      <c r="AA256">
        <v>7.6300000000000007E-2</v>
      </c>
      <c r="AB256">
        <v>0.20569999999999999</v>
      </c>
      <c r="AC256">
        <v>206.44</v>
      </c>
      <c r="AD256" s="1">
        <v>5992.23</v>
      </c>
      <c r="AE256">
        <v>641.61</v>
      </c>
      <c r="AF256" s="1">
        <v>191890.98</v>
      </c>
      <c r="AG256" t="s">
        <v>4</v>
      </c>
      <c r="AH256" s="1">
        <v>39913</v>
      </c>
      <c r="AI256" s="1">
        <v>69670.09</v>
      </c>
      <c r="AJ256">
        <v>47.3</v>
      </c>
      <c r="AK256">
        <v>27.25</v>
      </c>
      <c r="AL256">
        <v>30.28</v>
      </c>
      <c r="AM256">
        <v>4.26</v>
      </c>
      <c r="AN256" s="1">
        <v>2014.56</v>
      </c>
      <c r="AO256">
        <v>0.98180000000000001</v>
      </c>
      <c r="AP256" s="1">
        <v>1375.38</v>
      </c>
      <c r="AQ256" s="1">
        <v>2056.96</v>
      </c>
      <c r="AR256" s="1">
        <v>6570.33</v>
      </c>
      <c r="AS256">
        <v>650.44000000000005</v>
      </c>
      <c r="AT256">
        <v>321.89</v>
      </c>
      <c r="AU256" s="1">
        <v>10975</v>
      </c>
      <c r="AV256" s="1">
        <v>4152.03</v>
      </c>
      <c r="AW256">
        <v>0.33410000000000001</v>
      </c>
      <c r="AX256" s="1">
        <v>6249.43</v>
      </c>
      <c r="AY256">
        <v>0.50290000000000001</v>
      </c>
      <c r="AZ256" s="1">
        <v>1470.99</v>
      </c>
      <c r="BA256">
        <v>0.11840000000000001</v>
      </c>
      <c r="BB256">
        <v>554.44000000000005</v>
      </c>
      <c r="BC256">
        <v>4.4600000000000001E-2</v>
      </c>
      <c r="BD256" s="1">
        <v>12426.89</v>
      </c>
      <c r="BE256" s="1">
        <v>3237.14</v>
      </c>
      <c r="BF256">
        <v>0.61240000000000006</v>
      </c>
      <c r="BG256">
        <v>0.54559999999999997</v>
      </c>
      <c r="BH256">
        <v>0.21379999999999999</v>
      </c>
      <c r="BI256">
        <v>0.18870000000000001</v>
      </c>
      <c r="BJ256">
        <v>3.4500000000000003E-2</v>
      </c>
      <c r="BK256">
        <v>1.7399999999999999E-2</v>
      </c>
    </row>
    <row r="257" spans="1:63" x14ac:dyDescent="0.25">
      <c r="A257" t="s">
        <v>259</v>
      </c>
      <c r="B257">
        <v>50179</v>
      </c>
      <c r="C257">
        <v>93.38</v>
      </c>
      <c r="D257">
        <v>9.4600000000000009</v>
      </c>
      <c r="E257">
        <v>883.22</v>
      </c>
      <c r="F257">
        <v>865.78</v>
      </c>
      <c r="G257">
        <v>1.6999999999999999E-3</v>
      </c>
      <c r="H257">
        <v>5.9999999999999995E-4</v>
      </c>
      <c r="I257">
        <v>5.5999999999999999E-3</v>
      </c>
      <c r="J257">
        <v>1E-3</v>
      </c>
      <c r="K257">
        <v>1.1900000000000001E-2</v>
      </c>
      <c r="L257">
        <v>0.95799999999999996</v>
      </c>
      <c r="M257">
        <v>2.12E-2</v>
      </c>
      <c r="N257">
        <v>0.39610000000000001</v>
      </c>
      <c r="O257">
        <v>6.9999999999999999E-4</v>
      </c>
      <c r="P257">
        <v>0.15379999999999999</v>
      </c>
      <c r="Q257" s="1">
        <v>53542.77</v>
      </c>
      <c r="R257">
        <v>0.28349999999999997</v>
      </c>
      <c r="S257">
        <v>0.18340000000000001</v>
      </c>
      <c r="T257">
        <v>0.53310000000000002</v>
      </c>
      <c r="U257">
        <v>7.8</v>
      </c>
      <c r="V257" s="1">
        <v>71741.710000000006</v>
      </c>
      <c r="W257">
        <v>108.66</v>
      </c>
      <c r="X257" s="1">
        <v>175945.04</v>
      </c>
      <c r="Y257">
        <v>0.75139999999999996</v>
      </c>
      <c r="Z257">
        <v>7.3800000000000004E-2</v>
      </c>
      <c r="AA257">
        <v>0.17480000000000001</v>
      </c>
      <c r="AB257">
        <v>0.24859999999999999</v>
      </c>
      <c r="AC257">
        <v>175.95</v>
      </c>
      <c r="AD257" s="1">
        <v>5101.9799999999996</v>
      </c>
      <c r="AE257">
        <v>513.72</v>
      </c>
      <c r="AF257" s="1">
        <v>160606.42000000001</v>
      </c>
      <c r="AG257" t="s">
        <v>4</v>
      </c>
      <c r="AH257" s="1">
        <v>34056</v>
      </c>
      <c r="AI257" s="1">
        <v>51771.47</v>
      </c>
      <c r="AJ257">
        <v>40.15</v>
      </c>
      <c r="AK257">
        <v>25.35</v>
      </c>
      <c r="AL257">
        <v>29.56</v>
      </c>
      <c r="AM257">
        <v>4.47</v>
      </c>
      <c r="AN257" s="1">
        <v>1460.02</v>
      </c>
      <c r="AO257">
        <v>1.2324999999999999</v>
      </c>
      <c r="AP257" s="1">
        <v>1721.71</v>
      </c>
      <c r="AQ257" s="1">
        <v>2436.15</v>
      </c>
      <c r="AR257" s="1">
        <v>6682.89</v>
      </c>
      <c r="AS257">
        <v>572.07000000000005</v>
      </c>
      <c r="AT257">
        <v>319.16000000000003</v>
      </c>
      <c r="AU257" s="1">
        <v>11731.98</v>
      </c>
      <c r="AV257" s="1">
        <v>6641.55</v>
      </c>
      <c r="AW257">
        <v>0.4602</v>
      </c>
      <c r="AX257" s="1">
        <v>5322.71</v>
      </c>
      <c r="AY257">
        <v>0.36880000000000002</v>
      </c>
      <c r="AZ257" s="1">
        <v>1639.58</v>
      </c>
      <c r="BA257">
        <v>0.11360000000000001</v>
      </c>
      <c r="BB257">
        <v>827.75</v>
      </c>
      <c r="BC257">
        <v>5.74E-2</v>
      </c>
      <c r="BD257" s="1">
        <v>14431.59</v>
      </c>
      <c r="BE257" s="1">
        <v>5714</v>
      </c>
      <c r="BF257">
        <v>1.7919</v>
      </c>
      <c r="BG257">
        <v>0.5131</v>
      </c>
      <c r="BH257">
        <v>0.2228</v>
      </c>
      <c r="BI257">
        <v>0.20430000000000001</v>
      </c>
      <c r="BJ257">
        <v>3.6400000000000002E-2</v>
      </c>
      <c r="BK257">
        <v>2.3400000000000001E-2</v>
      </c>
    </row>
    <row r="258" spans="1:63" x14ac:dyDescent="0.25">
      <c r="A258" t="s">
        <v>260</v>
      </c>
      <c r="B258">
        <v>49346</v>
      </c>
      <c r="C258">
        <v>57.19</v>
      </c>
      <c r="D258">
        <v>12.84</v>
      </c>
      <c r="E258">
        <v>734.41</v>
      </c>
      <c r="F258">
        <v>771.83</v>
      </c>
      <c r="G258">
        <v>3.8E-3</v>
      </c>
      <c r="H258">
        <v>1.1999999999999999E-3</v>
      </c>
      <c r="I258">
        <v>3.5999999999999999E-3</v>
      </c>
      <c r="J258">
        <v>2.0000000000000001E-4</v>
      </c>
      <c r="K258">
        <v>1.1599999999999999E-2</v>
      </c>
      <c r="L258">
        <v>0.96930000000000005</v>
      </c>
      <c r="M258">
        <v>1.03E-2</v>
      </c>
      <c r="N258">
        <v>0.1487</v>
      </c>
      <c r="O258">
        <v>1.8E-3</v>
      </c>
      <c r="P258">
        <v>0.11020000000000001</v>
      </c>
      <c r="Q258" s="1">
        <v>59103.51</v>
      </c>
      <c r="R258">
        <v>0.19189999999999999</v>
      </c>
      <c r="S258">
        <v>0.1736</v>
      </c>
      <c r="T258">
        <v>0.63460000000000005</v>
      </c>
      <c r="U258">
        <v>6.15</v>
      </c>
      <c r="V258" s="1">
        <v>68460.25</v>
      </c>
      <c r="W258">
        <v>116.35</v>
      </c>
      <c r="X258" s="1">
        <v>173651.1</v>
      </c>
      <c r="Y258">
        <v>0.86299999999999999</v>
      </c>
      <c r="Z258">
        <v>8.6499999999999994E-2</v>
      </c>
      <c r="AA258">
        <v>5.0500000000000003E-2</v>
      </c>
      <c r="AB258">
        <v>0.13700000000000001</v>
      </c>
      <c r="AC258">
        <v>173.65</v>
      </c>
      <c r="AD258" s="1">
        <v>4300.09</v>
      </c>
      <c r="AE258">
        <v>537.49</v>
      </c>
      <c r="AF258" s="1">
        <v>156315.10999999999</v>
      </c>
      <c r="AG258" t="s">
        <v>4</v>
      </c>
      <c r="AH258" s="1">
        <v>39313</v>
      </c>
      <c r="AI258" s="1">
        <v>62368.639999999999</v>
      </c>
      <c r="AJ258">
        <v>37.58</v>
      </c>
      <c r="AK258">
        <v>23.47</v>
      </c>
      <c r="AL258">
        <v>27.1</v>
      </c>
      <c r="AM258">
        <v>5.08</v>
      </c>
      <c r="AN258" s="1">
        <v>1894.87</v>
      </c>
      <c r="AO258">
        <v>1.1853</v>
      </c>
      <c r="AP258" s="1">
        <v>1466.39</v>
      </c>
      <c r="AQ258" s="1">
        <v>2083.84</v>
      </c>
      <c r="AR258" s="1">
        <v>6638.64</v>
      </c>
      <c r="AS258">
        <v>483.85</v>
      </c>
      <c r="AT258">
        <v>373.29</v>
      </c>
      <c r="AU258" s="1">
        <v>11046.02</v>
      </c>
      <c r="AV258" s="1">
        <v>5809.07</v>
      </c>
      <c r="AW258">
        <v>0.44319999999999998</v>
      </c>
      <c r="AX258" s="1">
        <v>4905.2299999999996</v>
      </c>
      <c r="AY258">
        <v>0.37419999999999998</v>
      </c>
      <c r="AZ258" s="1">
        <v>1931.54</v>
      </c>
      <c r="BA258">
        <v>0.1474</v>
      </c>
      <c r="BB258">
        <v>462.22</v>
      </c>
      <c r="BC258">
        <v>3.5299999999999998E-2</v>
      </c>
      <c r="BD258" s="1">
        <v>13108.05</v>
      </c>
      <c r="BE258" s="1">
        <v>5663.53</v>
      </c>
      <c r="BF258">
        <v>1.4744999999999999</v>
      </c>
      <c r="BG258">
        <v>0.55130000000000001</v>
      </c>
      <c r="BH258">
        <v>0.22700000000000001</v>
      </c>
      <c r="BI258">
        <v>0.16120000000000001</v>
      </c>
      <c r="BJ258">
        <v>3.4000000000000002E-2</v>
      </c>
      <c r="BK258">
        <v>2.6499999999999999E-2</v>
      </c>
    </row>
    <row r="259" spans="1:63" x14ac:dyDescent="0.25">
      <c r="A259" t="s">
        <v>261</v>
      </c>
      <c r="B259">
        <v>47191</v>
      </c>
      <c r="C259">
        <v>53.48</v>
      </c>
      <c r="D259">
        <v>61.29</v>
      </c>
      <c r="E259" s="1">
        <v>3277.77</v>
      </c>
      <c r="F259" s="1">
        <v>3186.18</v>
      </c>
      <c r="G259">
        <v>3.2099999999999997E-2</v>
      </c>
      <c r="H259">
        <v>5.0000000000000001E-4</v>
      </c>
      <c r="I259">
        <v>1.8800000000000001E-2</v>
      </c>
      <c r="J259">
        <v>6.9999999999999999E-4</v>
      </c>
      <c r="K259">
        <v>3.2500000000000001E-2</v>
      </c>
      <c r="L259">
        <v>0.88349999999999995</v>
      </c>
      <c r="M259">
        <v>3.1899999999999998E-2</v>
      </c>
      <c r="N259">
        <v>0.1016</v>
      </c>
      <c r="O259">
        <v>7.7999999999999996E-3</v>
      </c>
      <c r="P259">
        <v>0.1067</v>
      </c>
      <c r="Q259" s="1">
        <v>69881.490000000005</v>
      </c>
      <c r="R259">
        <v>0.1946</v>
      </c>
      <c r="S259">
        <v>0.1837</v>
      </c>
      <c r="T259">
        <v>0.62180000000000002</v>
      </c>
      <c r="U259">
        <v>20.16</v>
      </c>
      <c r="V259" s="1">
        <v>91479.23</v>
      </c>
      <c r="W259">
        <v>160.04</v>
      </c>
      <c r="X259" s="1">
        <v>259019.46</v>
      </c>
      <c r="Y259">
        <v>0.85540000000000005</v>
      </c>
      <c r="Z259">
        <v>0.1085</v>
      </c>
      <c r="AA259">
        <v>3.61E-2</v>
      </c>
      <c r="AB259">
        <v>0.14460000000000001</v>
      </c>
      <c r="AC259">
        <v>259.02</v>
      </c>
      <c r="AD259" s="1">
        <v>9302.27</v>
      </c>
      <c r="AE259" s="1">
        <v>1029.22</v>
      </c>
      <c r="AF259" s="1">
        <v>271344.83</v>
      </c>
      <c r="AG259" t="s">
        <v>4</v>
      </c>
      <c r="AH259" s="1">
        <v>52532</v>
      </c>
      <c r="AI259" s="1">
        <v>120448.92</v>
      </c>
      <c r="AJ259">
        <v>66.900000000000006</v>
      </c>
      <c r="AK259">
        <v>35.21</v>
      </c>
      <c r="AL259">
        <v>40.19</v>
      </c>
      <c r="AM259">
        <v>4.5</v>
      </c>
      <c r="AN259" s="1">
        <v>1578.66</v>
      </c>
      <c r="AO259">
        <v>0.65590000000000004</v>
      </c>
      <c r="AP259" s="1">
        <v>1479.13</v>
      </c>
      <c r="AQ259" s="1">
        <v>2155.6999999999998</v>
      </c>
      <c r="AR259" s="1">
        <v>7156.48</v>
      </c>
      <c r="AS259">
        <v>753.51</v>
      </c>
      <c r="AT259">
        <v>361.77</v>
      </c>
      <c r="AU259" s="1">
        <v>11906.6</v>
      </c>
      <c r="AV259" s="1">
        <v>3037.78</v>
      </c>
      <c r="AW259">
        <v>0.23899999999999999</v>
      </c>
      <c r="AX259" s="1">
        <v>8177.7</v>
      </c>
      <c r="AY259">
        <v>0.64329999999999998</v>
      </c>
      <c r="AZ259" s="1">
        <v>1102.1600000000001</v>
      </c>
      <c r="BA259">
        <v>8.6699999999999999E-2</v>
      </c>
      <c r="BB259">
        <v>394.99</v>
      </c>
      <c r="BC259">
        <v>3.1099999999999999E-2</v>
      </c>
      <c r="BD259" s="1">
        <v>12712.63</v>
      </c>
      <c r="BE259" s="1">
        <v>1636.87</v>
      </c>
      <c r="BF259">
        <v>0.1537</v>
      </c>
      <c r="BG259">
        <v>0.5857</v>
      </c>
      <c r="BH259">
        <v>0.22670000000000001</v>
      </c>
      <c r="BI259">
        <v>0.14410000000000001</v>
      </c>
      <c r="BJ259">
        <v>2.93E-2</v>
      </c>
      <c r="BK259">
        <v>1.4200000000000001E-2</v>
      </c>
    </row>
    <row r="260" spans="1:63" x14ac:dyDescent="0.25">
      <c r="A260" t="s">
        <v>262</v>
      </c>
      <c r="B260">
        <v>44164</v>
      </c>
      <c r="C260">
        <v>29.43</v>
      </c>
      <c r="D260">
        <v>133.44999999999999</v>
      </c>
      <c r="E260" s="1">
        <v>3927.37</v>
      </c>
      <c r="F260" s="1">
        <v>3858.29</v>
      </c>
      <c r="G260">
        <v>2.4899999999999999E-2</v>
      </c>
      <c r="H260">
        <v>1.1000000000000001E-3</v>
      </c>
      <c r="I260">
        <v>8.3400000000000002E-2</v>
      </c>
      <c r="J260">
        <v>1.6000000000000001E-3</v>
      </c>
      <c r="K260">
        <v>5.8400000000000001E-2</v>
      </c>
      <c r="L260">
        <v>0.76690000000000003</v>
      </c>
      <c r="M260">
        <v>6.3700000000000007E-2</v>
      </c>
      <c r="N260">
        <v>0.44650000000000001</v>
      </c>
      <c r="O260">
        <v>2.3E-2</v>
      </c>
      <c r="P260">
        <v>0.15540000000000001</v>
      </c>
      <c r="Q260" s="1">
        <v>64989.19</v>
      </c>
      <c r="R260">
        <v>0.19450000000000001</v>
      </c>
      <c r="S260">
        <v>0.1787</v>
      </c>
      <c r="T260">
        <v>0.62680000000000002</v>
      </c>
      <c r="U260">
        <v>23.92</v>
      </c>
      <c r="V260" s="1">
        <v>90921.36</v>
      </c>
      <c r="W260">
        <v>161.5</v>
      </c>
      <c r="X260" s="1">
        <v>182111.64</v>
      </c>
      <c r="Y260">
        <v>0.68010000000000004</v>
      </c>
      <c r="Z260">
        <v>0.27889999999999998</v>
      </c>
      <c r="AA260">
        <v>4.1000000000000002E-2</v>
      </c>
      <c r="AB260">
        <v>0.31990000000000002</v>
      </c>
      <c r="AC260">
        <v>182.11</v>
      </c>
      <c r="AD260" s="1">
        <v>7790.47</v>
      </c>
      <c r="AE260">
        <v>793.54</v>
      </c>
      <c r="AF260" s="1">
        <v>170355.86</v>
      </c>
      <c r="AG260" t="s">
        <v>4</v>
      </c>
      <c r="AH260" s="1">
        <v>33660</v>
      </c>
      <c r="AI260" s="1">
        <v>56444.53</v>
      </c>
      <c r="AJ260">
        <v>69.25</v>
      </c>
      <c r="AK260">
        <v>39.369999999999997</v>
      </c>
      <c r="AL260">
        <v>46.2</v>
      </c>
      <c r="AM260">
        <v>4.9000000000000004</v>
      </c>
      <c r="AN260" s="1">
        <v>1193.29</v>
      </c>
      <c r="AO260">
        <v>1.0096000000000001</v>
      </c>
      <c r="AP260" s="1">
        <v>1459.59</v>
      </c>
      <c r="AQ260" s="1">
        <v>2079.9899999999998</v>
      </c>
      <c r="AR260" s="1">
        <v>7367.94</v>
      </c>
      <c r="AS260">
        <v>806.47</v>
      </c>
      <c r="AT260">
        <v>366.58</v>
      </c>
      <c r="AU260" s="1">
        <v>12080.57</v>
      </c>
      <c r="AV260" s="1">
        <v>4517.22</v>
      </c>
      <c r="AW260">
        <v>0.33450000000000002</v>
      </c>
      <c r="AX260" s="1">
        <v>6913.01</v>
      </c>
      <c r="AY260">
        <v>0.51190000000000002</v>
      </c>
      <c r="AZ260" s="1">
        <v>1203.28</v>
      </c>
      <c r="BA260">
        <v>8.9099999999999999E-2</v>
      </c>
      <c r="BB260">
        <v>871.89</v>
      </c>
      <c r="BC260">
        <v>6.4600000000000005E-2</v>
      </c>
      <c r="BD260" s="1">
        <v>13505.4</v>
      </c>
      <c r="BE260" s="1">
        <v>2988.15</v>
      </c>
      <c r="BF260">
        <v>0.61119999999999997</v>
      </c>
      <c r="BG260">
        <v>0.57020000000000004</v>
      </c>
      <c r="BH260">
        <v>0.22650000000000001</v>
      </c>
      <c r="BI260">
        <v>0.16309999999999999</v>
      </c>
      <c r="BJ260">
        <v>2.69E-2</v>
      </c>
      <c r="BK260">
        <v>1.3299999999999999E-2</v>
      </c>
    </row>
    <row r="261" spans="1:63" x14ac:dyDescent="0.25">
      <c r="A261" t="s">
        <v>263</v>
      </c>
      <c r="B261">
        <v>44172</v>
      </c>
      <c r="C261">
        <v>83.57</v>
      </c>
      <c r="D261">
        <v>20.71</v>
      </c>
      <c r="E261" s="1">
        <v>1731</v>
      </c>
      <c r="F261" s="1">
        <v>1636.07</v>
      </c>
      <c r="G261">
        <v>4.4000000000000003E-3</v>
      </c>
      <c r="H261">
        <v>8.0000000000000004E-4</v>
      </c>
      <c r="I261">
        <v>1.34E-2</v>
      </c>
      <c r="J261">
        <v>8.9999999999999998E-4</v>
      </c>
      <c r="K261">
        <v>2.87E-2</v>
      </c>
      <c r="L261">
        <v>0.90880000000000005</v>
      </c>
      <c r="M261">
        <v>4.2999999999999997E-2</v>
      </c>
      <c r="N261">
        <v>0.52710000000000001</v>
      </c>
      <c r="O261">
        <v>3.8999999999999998E-3</v>
      </c>
      <c r="P261">
        <v>0.16420000000000001</v>
      </c>
      <c r="Q261" s="1">
        <v>56294.76</v>
      </c>
      <c r="R261">
        <v>0.21299999999999999</v>
      </c>
      <c r="S261">
        <v>0.18729999999999999</v>
      </c>
      <c r="T261">
        <v>0.59970000000000001</v>
      </c>
      <c r="U261">
        <v>13.01</v>
      </c>
      <c r="V261" s="1">
        <v>71850.61</v>
      </c>
      <c r="W261">
        <v>128.84</v>
      </c>
      <c r="X261" s="1">
        <v>142177.32999999999</v>
      </c>
      <c r="Y261">
        <v>0.7389</v>
      </c>
      <c r="Z261">
        <v>0.17519999999999999</v>
      </c>
      <c r="AA261">
        <v>8.5900000000000004E-2</v>
      </c>
      <c r="AB261">
        <v>0.2611</v>
      </c>
      <c r="AC261">
        <v>142.18</v>
      </c>
      <c r="AD261" s="1">
        <v>3823.7</v>
      </c>
      <c r="AE261">
        <v>455.45</v>
      </c>
      <c r="AF261" s="1">
        <v>125290.49</v>
      </c>
      <c r="AG261" t="s">
        <v>4</v>
      </c>
      <c r="AH261" s="1">
        <v>30426</v>
      </c>
      <c r="AI261" s="1">
        <v>46300.58</v>
      </c>
      <c r="AJ261">
        <v>40.64</v>
      </c>
      <c r="AK261">
        <v>24.44</v>
      </c>
      <c r="AL261">
        <v>29.82</v>
      </c>
      <c r="AM261">
        <v>3.91</v>
      </c>
      <c r="AN261" s="1">
        <v>1056.53</v>
      </c>
      <c r="AO261">
        <v>1.1065</v>
      </c>
      <c r="AP261" s="1">
        <v>1446.11</v>
      </c>
      <c r="AQ261" s="1">
        <v>2122.7600000000002</v>
      </c>
      <c r="AR261" s="1">
        <v>6868.57</v>
      </c>
      <c r="AS261">
        <v>693.41</v>
      </c>
      <c r="AT261">
        <v>247.47</v>
      </c>
      <c r="AU261" s="1">
        <v>11378.32</v>
      </c>
      <c r="AV261" s="1">
        <v>7039.76</v>
      </c>
      <c r="AW261">
        <v>0.53</v>
      </c>
      <c r="AX261" s="1">
        <v>4010.89</v>
      </c>
      <c r="AY261">
        <v>0.3019</v>
      </c>
      <c r="AZ261" s="1">
        <v>1216.3599999999999</v>
      </c>
      <c r="BA261">
        <v>9.1600000000000001E-2</v>
      </c>
      <c r="BB261" s="1">
        <v>1016.75</v>
      </c>
      <c r="BC261">
        <v>7.6499999999999999E-2</v>
      </c>
      <c r="BD261" s="1">
        <v>13283.75</v>
      </c>
      <c r="BE261" s="1">
        <v>5677.73</v>
      </c>
      <c r="BF261">
        <v>2.1059000000000001</v>
      </c>
      <c r="BG261">
        <v>0.51980000000000004</v>
      </c>
      <c r="BH261">
        <v>0.23180000000000001</v>
      </c>
      <c r="BI261">
        <v>0.1966</v>
      </c>
      <c r="BJ261">
        <v>3.1199999999999999E-2</v>
      </c>
      <c r="BK261">
        <v>2.0500000000000001E-2</v>
      </c>
    </row>
    <row r="262" spans="1:63" x14ac:dyDescent="0.25">
      <c r="A262" t="s">
        <v>264</v>
      </c>
      <c r="B262">
        <v>44180</v>
      </c>
      <c r="C262">
        <v>27.76</v>
      </c>
      <c r="D262">
        <v>230.44</v>
      </c>
      <c r="E262" s="1">
        <v>6397.41</v>
      </c>
      <c r="F262" s="1">
        <v>6075.8</v>
      </c>
      <c r="G262">
        <v>2.6800000000000001E-2</v>
      </c>
      <c r="H262">
        <v>8.9999999999999998E-4</v>
      </c>
      <c r="I262">
        <v>8.6900000000000005E-2</v>
      </c>
      <c r="J262">
        <v>1.2999999999999999E-3</v>
      </c>
      <c r="K262">
        <v>6.0299999999999999E-2</v>
      </c>
      <c r="L262">
        <v>0.76480000000000004</v>
      </c>
      <c r="M262">
        <v>5.8999999999999997E-2</v>
      </c>
      <c r="N262">
        <v>0.36919999999999997</v>
      </c>
      <c r="O262">
        <v>2.7300000000000001E-2</v>
      </c>
      <c r="P262">
        <v>0.14979999999999999</v>
      </c>
      <c r="Q262" s="1">
        <v>67870.3</v>
      </c>
      <c r="R262">
        <v>0.18809999999999999</v>
      </c>
      <c r="S262">
        <v>0.18140000000000001</v>
      </c>
      <c r="T262">
        <v>0.63060000000000005</v>
      </c>
      <c r="U262">
        <v>35.880000000000003</v>
      </c>
      <c r="V262" s="1">
        <v>95765.04</v>
      </c>
      <c r="W262">
        <v>174.96</v>
      </c>
      <c r="X262" s="1">
        <v>177158.66</v>
      </c>
      <c r="Y262">
        <v>0.73699999999999999</v>
      </c>
      <c r="Z262">
        <v>0.22389999999999999</v>
      </c>
      <c r="AA262">
        <v>3.9100000000000003E-2</v>
      </c>
      <c r="AB262">
        <v>0.26300000000000001</v>
      </c>
      <c r="AC262">
        <v>177.16</v>
      </c>
      <c r="AD262" s="1">
        <v>7557.83</v>
      </c>
      <c r="AE262">
        <v>848.85</v>
      </c>
      <c r="AF262" s="1">
        <v>166120.44</v>
      </c>
      <c r="AG262" t="s">
        <v>4</v>
      </c>
      <c r="AH262" s="1">
        <v>37528</v>
      </c>
      <c r="AI262" s="1">
        <v>58779.17</v>
      </c>
      <c r="AJ262">
        <v>69.41</v>
      </c>
      <c r="AK262">
        <v>40.07</v>
      </c>
      <c r="AL262">
        <v>46.5</v>
      </c>
      <c r="AM262">
        <v>4.8099999999999996</v>
      </c>
      <c r="AN262" s="1">
        <v>2471.16</v>
      </c>
      <c r="AO262">
        <v>0.92469999999999997</v>
      </c>
      <c r="AP262" s="1">
        <v>1453.09</v>
      </c>
      <c r="AQ262" s="1">
        <v>1981.27</v>
      </c>
      <c r="AR262" s="1">
        <v>7209.11</v>
      </c>
      <c r="AS262">
        <v>819.7</v>
      </c>
      <c r="AT262">
        <v>353.47</v>
      </c>
      <c r="AU262" s="1">
        <v>11816.63</v>
      </c>
      <c r="AV262" s="1">
        <v>4473.88</v>
      </c>
      <c r="AW262">
        <v>0.34</v>
      </c>
      <c r="AX262" s="1">
        <v>6903.18</v>
      </c>
      <c r="AY262">
        <v>0.52470000000000006</v>
      </c>
      <c r="AZ262" s="1">
        <v>1033.22</v>
      </c>
      <c r="BA262">
        <v>7.85E-2</v>
      </c>
      <c r="BB262">
        <v>746.37</v>
      </c>
      <c r="BC262">
        <v>5.67E-2</v>
      </c>
      <c r="BD262" s="1">
        <v>13156.64</v>
      </c>
      <c r="BE262" s="1">
        <v>2787.12</v>
      </c>
      <c r="BF262">
        <v>0.53620000000000001</v>
      </c>
      <c r="BG262">
        <v>0.57840000000000003</v>
      </c>
      <c r="BH262">
        <v>0.22559999999999999</v>
      </c>
      <c r="BI262">
        <v>0.15509999999999999</v>
      </c>
      <c r="BJ262">
        <v>2.53E-2</v>
      </c>
      <c r="BK262">
        <v>1.5699999999999999E-2</v>
      </c>
    </row>
    <row r="263" spans="1:63" x14ac:dyDescent="0.25">
      <c r="A263" t="s">
        <v>265</v>
      </c>
      <c r="B263">
        <v>48165</v>
      </c>
      <c r="C263">
        <v>67.760000000000005</v>
      </c>
      <c r="D263">
        <v>22.06</v>
      </c>
      <c r="E263" s="1">
        <v>1494.6</v>
      </c>
      <c r="F263" s="1">
        <v>1451.22</v>
      </c>
      <c r="G263">
        <v>4.0000000000000001E-3</v>
      </c>
      <c r="H263">
        <v>2.9999999999999997E-4</v>
      </c>
      <c r="I263">
        <v>6.0000000000000001E-3</v>
      </c>
      <c r="J263">
        <v>1E-3</v>
      </c>
      <c r="K263">
        <v>2.7199999999999998E-2</v>
      </c>
      <c r="L263">
        <v>0.9355</v>
      </c>
      <c r="M263">
        <v>2.6100000000000002E-2</v>
      </c>
      <c r="N263">
        <v>0.30709999999999998</v>
      </c>
      <c r="O263">
        <v>1.6000000000000001E-3</v>
      </c>
      <c r="P263">
        <v>0.13600000000000001</v>
      </c>
      <c r="Q263" s="1">
        <v>58519.51</v>
      </c>
      <c r="R263">
        <v>0.21310000000000001</v>
      </c>
      <c r="S263">
        <v>0.1893</v>
      </c>
      <c r="T263">
        <v>0.59750000000000003</v>
      </c>
      <c r="U263">
        <v>12.47</v>
      </c>
      <c r="V263" s="1">
        <v>74481.539999999994</v>
      </c>
      <c r="W263">
        <v>114.75</v>
      </c>
      <c r="X263" s="1">
        <v>185632.55</v>
      </c>
      <c r="Y263">
        <v>0.78890000000000005</v>
      </c>
      <c r="Z263">
        <v>0.1313</v>
      </c>
      <c r="AA263">
        <v>7.9799999999999996E-2</v>
      </c>
      <c r="AB263">
        <v>0.21110000000000001</v>
      </c>
      <c r="AC263">
        <v>185.63</v>
      </c>
      <c r="AD263" s="1">
        <v>5569.45</v>
      </c>
      <c r="AE263">
        <v>611.66999999999996</v>
      </c>
      <c r="AF263" s="1">
        <v>172099.73</v>
      </c>
      <c r="AG263" t="s">
        <v>4</v>
      </c>
      <c r="AH263" s="1">
        <v>37164</v>
      </c>
      <c r="AI263" s="1">
        <v>58591.26</v>
      </c>
      <c r="AJ263">
        <v>48.33</v>
      </c>
      <c r="AK263">
        <v>28.23</v>
      </c>
      <c r="AL263">
        <v>32.39</v>
      </c>
      <c r="AM263">
        <v>4.42</v>
      </c>
      <c r="AN263" s="1">
        <v>1616.29</v>
      </c>
      <c r="AO263">
        <v>1.0621</v>
      </c>
      <c r="AP263" s="1">
        <v>1484.9</v>
      </c>
      <c r="AQ263" s="1">
        <v>2139.1</v>
      </c>
      <c r="AR263" s="1">
        <v>6457.45</v>
      </c>
      <c r="AS263">
        <v>693.35</v>
      </c>
      <c r="AT263">
        <v>333.91</v>
      </c>
      <c r="AU263" s="1">
        <v>11108.7</v>
      </c>
      <c r="AV263" s="1">
        <v>5375.56</v>
      </c>
      <c r="AW263">
        <v>0.41620000000000001</v>
      </c>
      <c r="AX263" s="1">
        <v>5439</v>
      </c>
      <c r="AY263">
        <v>0.42109999999999997</v>
      </c>
      <c r="AZ263" s="1">
        <v>1440.42</v>
      </c>
      <c r="BA263">
        <v>0.1115</v>
      </c>
      <c r="BB263">
        <v>660.71</v>
      </c>
      <c r="BC263">
        <v>5.1200000000000002E-2</v>
      </c>
      <c r="BD263" s="1">
        <v>12915.68</v>
      </c>
      <c r="BE263" s="1">
        <v>4293.71</v>
      </c>
      <c r="BF263">
        <v>0.98699999999999999</v>
      </c>
      <c r="BG263">
        <v>0.54310000000000003</v>
      </c>
      <c r="BH263">
        <v>0.21729999999999999</v>
      </c>
      <c r="BI263">
        <v>0.1898</v>
      </c>
      <c r="BJ263">
        <v>3.2899999999999999E-2</v>
      </c>
      <c r="BK263">
        <v>1.6899999999999998E-2</v>
      </c>
    </row>
    <row r="264" spans="1:63" x14ac:dyDescent="0.25">
      <c r="A264" t="s">
        <v>266</v>
      </c>
      <c r="B264">
        <v>50435</v>
      </c>
      <c r="C264">
        <v>26.95</v>
      </c>
      <c r="D264">
        <v>195.5</v>
      </c>
      <c r="E264" s="1">
        <v>5269.16</v>
      </c>
      <c r="F264" s="1">
        <v>5174</v>
      </c>
      <c r="G264">
        <v>4.53E-2</v>
      </c>
      <c r="H264">
        <v>1E-3</v>
      </c>
      <c r="I264">
        <v>4.4699999999999997E-2</v>
      </c>
      <c r="J264">
        <v>8.9999999999999998E-4</v>
      </c>
      <c r="K264">
        <v>3.8300000000000001E-2</v>
      </c>
      <c r="L264">
        <v>0.82769999999999999</v>
      </c>
      <c r="M264">
        <v>4.2099999999999999E-2</v>
      </c>
      <c r="N264">
        <v>0.15920000000000001</v>
      </c>
      <c r="O264">
        <v>1.6500000000000001E-2</v>
      </c>
      <c r="P264">
        <v>0.1202</v>
      </c>
      <c r="Q264" s="1">
        <v>71570.02</v>
      </c>
      <c r="R264">
        <v>0.17080000000000001</v>
      </c>
      <c r="S264">
        <v>0.1943</v>
      </c>
      <c r="T264">
        <v>0.63500000000000001</v>
      </c>
      <c r="U264">
        <v>30.13</v>
      </c>
      <c r="V264" s="1">
        <v>96382.25</v>
      </c>
      <c r="W264">
        <v>172.53</v>
      </c>
      <c r="X264" s="1">
        <v>230865.59</v>
      </c>
      <c r="Y264">
        <v>0.77639999999999998</v>
      </c>
      <c r="Z264">
        <v>0.19420000000000001</v>
      </c>
      <c r="AA264">
        <v>2.9399999999999999E-2</v>
      </c>
      <c r="AB264">
        <v>0.22359999999999999</v>
      </c>
      <c r="AC264">
        <v>230.87</v>
      </c>
      <c r="AD264" s="1">
        <v>9012.39</v>
      </c>
      <c r="AE264">
        <v>968.17</v>
      </c>
      <c r="AF264" s="1">
        <v>231276.89</v>
      </c>
      <c r="AG264" t="s">
        <v>4</v>
      </c>
      <c r="AH264" s="1">
        <v>48012</v>
      </c>
      <c r="AI264" s="1">
        <v>90002.68</v>
      </c>
      <c r="AJ264">
        <v>66.94</v>
      </c>
      <c r="AK264">
        <v>37.39</v>
      </c>
      <c r="AL264">
        <v>42.17</v>
      </c>
      <c r="AM264">
        <v>4.97</v>
      </c>
      <c r="AN264" s="1">
        <v>1368.23</v>
      </c>
      <c r="AO264">
        <v>0.69179999999999997</v>
      </c>
      <c r="AP264" s="1">
        <v>1433.27</v>
      </c>
      <c r="AQ264" s="1">
        <v>2099.9699999999998</v>
      </c>
      <c r="AR264" s="1">
        <v>7220.96</v>
      </c>
      <c r="AS264">
        <v>816.47</v>
      </c>
      <c r="AT264">
        <v>328</v>
      </c>
      <c r="AU264" s="1">
        <v>11898.67</v>
      </c>
      <c r="AV264" s="1">
        <v>3221.82</v>
      </c>
      <c r="AW264">
        <v>0.25850000000000001</v>
      </c>
      <c r="AX264" s="1">
        <v>7785.56</v>
      </c>
      <c r="AY264">
        <v>0.62460000000000004</v>
      </c>
      <c r="AZ264">
        <v>995.11</v>
      </c>
      <c r="BA264">
        <v>7.9799999999999996E-2</v>
      </c>
      <c r="BB264">
        <v>462.71</v>
      </c>
      <c r="BC264">
        <v>3.7100000000000001E-2</v>
      </c>
      <c r="BD264" s="1">
        <v>12465.19</v>
      </c>
      <c r="BE264" s="1">
        <v>1769.91</v>
      </c>
      <c r="BF264">
        <v>0.21540000000000001</v>
      </c>
      <c r="BG264">
        <v>0.59260000000000002</v>
      </c>
      <c r="BH264">
        <v>0.2321</v>
      </c>
      <c r="BI264">
        <v>0.12889999999999999</v>
      </c>
      <c r="BJ264">
        <v>2.9700000000000001E-2</v>
      </c>
      <c r="BK264">
        <v>1.6799999999999999E-2</v>
      </c>
    </row>
    <row r="265" spans="1:63" x14ac:dyDescent="0.25">
      <c r="A265" t="s">
        <v>267</v>
      </c>
      <c r="B265">
        <v>47878</v>
      </c>
      <c r="C265">
        <v>37.81</v>
      </c>
      <c r="D265">
        <v>46.83</v>
      </c>
      <c r="E265" s="1">
        <v>1770.59</v>
      </c>
      <c r="F265" s="1">
        <v>1741.8</v>
      </c>
      <c r="G265">
        <v>1.44E-2</v>
      </c>
      <c r="H265">
        <v>5.0000000000000001E-4</v>
      </c>
      <c r="I265">
        <v>1.3599999999999999E-2</v>
      </c>
      <c r="J265">
        <v>1E-3</v>
      </c>
      <c r="K265">
        <v>2.76E-2</v>
      </c>
      <c r="L265">
        <v>0.91859999999999997</v>
      </c>
      <c r="M265">
        <v>2.4299999999999999E-2</v>
      </c>
      <c r="N265">
        <v>0.15049999999999999</v>
      </c>
      <c r="O265">
        <v>6.6E-3</v>
      </c>
      <c r="P265">
        <v>0.1076</v>
      </c>
      <c r="Q265" s="1">
        <v>65338.37</v>
      </c>
      <c r="R265">
        <v>0.18690000000000001</v>
      </c>
      <c r="S265">
        <v>0.17580000000000001</v>
      </c>
      <c r="T265">
        <v>0.63729999999999998</v>
      </c>
      <c r="U265">
        <v>11.56</v>
      </c>
      <c r="V265" s="1">
        <v>88803.83</v>
      </c>
      <c r="W265">
        <v>150.43</v>
      </c>
      <c r="X265" s="1">
        <v>240365.26</v>
      </c>
      <c r="Y265">
        <v>0.79210000000000003</v>
      </c>
      <c r="Z265">
        <v>0.15359999999999999</v>
      </c>
      <c r="AA265">
        <v>5.4300000000000001E-2</v>
      </c>
      <c r="AB265">
        <v>0.2079</v>
      </c>
      <c r="AC265">
        <v>240.37</v>
      </c>
      <c r="AD265" s="1">
        <v>8513.52</v>
      </c>
      <c r="AE265">
        <v>891.51</v>
      </c>
      <c r="AF265" s="1">
        <v>237088.23</v>
      </c>
      <c r="AG265" t="s">
        <v>4</v>
      </c>
      <c r="AH265" s="1">
        <v>43543</v>
      </c>
      <c r="AI265" s="1">
        <v>91135.26</v>
      </c>
      <c r="AJ265">
        <v>54.34</v>
      </c>
      <c r="AK265">
        <v>32.01</v>
      </c>
      <c r="AL265">
        <v>36.72</v>
      </c>
      <c r="AM265">
        <v>4.54</v>
      </c>
      <c r="AN265" s="1">
        <v>1939.39</v>
      </c>
      <c r="AO265">
        <v>0.76680000000000004</v>
      </c>
      <c r="AP265" s="1">
        <v>1521.8</v>
      </c>
      <c r="AQ265" s="1">
        <v>2118.06</v>
      </c>
      <c r="AR265" s="1">
        <v>6819</v>
      </c>
      <c r="AS265">
        <v>667.87</v>
      </c>
      <c r="AT265">
        <v>359.87</v>
      </c>
      <c r="AU265" s="1">
        <v>11486.6</v>
      </c>
      <c r="AV265" s="1">
        <v>3530.07</v>
      </c>
      <c r="AW265">
        <v>0.27179999999999999</v>
      </c>
      <c r="AX265" s="1">
        <v>7621.89</v>
      </c>
      <c r="AY265">
        <v>0.58689999999999998</v>
      </c>
      <c r="AZ265" s="1">
        <v>1366.05</v>
      </c>
      <c r="BA265">
        <v>0.1052</v>
      </c>
      <c r="BB265">
        <v>469.01</v>
      </c>
      <c r="BC265">
        <v>3.61E-2</v>
      </c>
      <c r="BD265" s="1">
        <v>12987.01</v>
      </c>
      <c r="BE265" s="1">
        <v>2141.88</v>
      </c>
      <c r="BF265">
        <v>0.26800000000000002</v>
      </c>
      <c r="BG265">
        <v>0.56640000000000001</v>
      </c>
      <c r="BH265">
        <v>0.2198</v>
      </c>
      <c r="BI265">
        <v>0.16650000000000001</v>
      </c>
      <c r="BJ265">
        <v>2.8500000000000001E-2</v>
      </c>
      <c r="BK265">
        <v>1.8800000000000001E-2</v>
      </c>
    </row>
    <row r="266" spans="1:63" x14ac:dyDescent="0.25">
      <c r="A266" t="s">
        <v>268</v>
      </c>
      <c r="B266">
        <v>50245</v>
      </c>
      <c r="C266">
        <v>53.1</v>
      </c>
      <c r="D266">
        <v>26.63</v>
      </c>
      <c r="E266" s="1">
        <v>1413.68</v>
      </c>
      <c r="F266" s="1">
        <v>1337</v>
      </c>
      <c r="G266">
        <v>3.3E-3</v>
      </c>
      <c r="H266">
        <v>2.9999999999999997E-4</v>
      </c>
      <c r="I266">
        <v>2.3599999999999999E-2</v>
      </c>
      <c r="J266">
        <v>1E-3</v>
      </c>
      <c r="K266">
        <v>3.8800000000000001E-2</v>
      </c>
      <c r="L266">
        <v>0.88429999999999997</v>
      </c>
      <c r="M266">
        <v>4.8800000000000003E-2</v>
      </c>
      <c r="N266">
        <v>0.57599999999999996</v>
      </c>
      <c r="O266">
        <v>9.4000000000000004E-3</v>
      </c>
      <c r="P266">
        <v>0.1759</v>
      </c>
      <c r="Q266" s="1">
        <v>55646.02</v>
      </c>
      <c r="R266">
        <v>0.2278</v>
      </c>
      <c r="S266">
        <v>0.1857</v>
      </c>
      <c r="T266">
        <v>0.58650000000000002</v>
      </c>
      <c r="U266">
        <v>11.94</v>
      </c>
      <c r="V266" s="1">
        <v>70859.62</v>
      </c>
      <c r="W266">
        <v>114.51</v>
      </c>
      <c r="X266" s="1">
        <v>137173.82999999999</v>
      </c>
      <c r="Y266">
        <v>0.6744</v>
      </c>
      <c r="Z266">
        <v>0.1953</v>
      </c>
      <c r="AA266">
        <v>0.1303</v>
      </c>
      <c r="AB266">
        <v>0.3256</v>
      </c>
      <c r="AC266">
        <v>137.16999999999999</v>
      </c>
      <c r="AD266" s="1">
        <v>3920.79</v>
      </c>
      <c r="AE266">
        <v>417.24</v>
      </c>
      <c r="AF266" s="1">
        <v>116489.66</v>
      </c>
      <c r="AG266" t="s">
        <v>4</v>
      </c>
      <c r="AH266" s="1">
        <v>30067</v>
      </c>
      <c r="AI266" s="1">
        <v>45336.9</v>
      </c>
      <c r="AJ266">
        <v>41.89</v>
      </c>
      <c r="AK266">
        <v>25.24</v>
      </c>
      <c r="AL266">
        <v>30.16</v>
      </c>
      <c r="AM266">
        <v>3.93</v>
      </c>
      <c r="AN266">
        <v>924.51</v>
      </c>
      <c r="AO266">
        <v>0.87929999999999997</v>
      </c>
      <c r="AP266" s="1">
        <v>1569.53</v>
      </c>
      <c r="AQ266" s="1">
        <v>2134.2800000000002</v>
      </c>
      <c r="AR266" s="1">
        <v>6875.42</v>
      </c>
      <c r="AS266">
        <v>695.31</v>
      </c>
      <c r="AT266">
        <v>282.88</v>
      </c>
      <c r="AU266" s="1">
        <v>11557.42</v>
      </c>
      <c r="AV266" s="1">
        <v>7493.7</v>
      </c>
      <c r="AW266">
        <v>0.54790000000000005</v>
      </c>
      <c r="AX266" s="1">
        <v>3705.6</v>
      </c>
      <c r="AY266">
        <v>0.27089999999999997</v>
      </c>
      <c r="AZ266" s="1">
        <v>1351.34</v>
      </c>
      <c r="BA266">
        <v>9.8799999999999999E-2</v>
      </c>
      <c r="BB266" s="1">
        <v>1127.6300000000001</v>
      </c>
      <c r="BC266">
        <v>8.2400000000000001E-2</v>
      </c>
      <c r="BD266" s="1">
        <v>13678.28</v>
      </c>
      <c r="BE266" s="1">
        <v>5955.76</v>
      </c>
      <c r="BF266">
        <v>2.2363</v>
      </c>
      <c r="BG266">
        <v>0.50519999999999998</v>
      </c>
      <c r="BH266">
        <v>0.2233</v>
      </c>
      <c r="BI266">
        <v>0.22170000000000001</v>
      </c>
      <c r="BJ266">
        <v>3.1E-2</v>
      </c>
      <c r="BK266">
        <v>1.89E-2</v>
      </c>
    </row>
    <row r="267" spans="1:63" x14ac:dyDescent="0.25">
      <c r="A267" t="s">
        <v>269</v>
      </c>
      <c r="B267">
        <v>49866</v>
      </c>
      <c r="C267">
        <v>41.71</v>
      </c>
      <c r="D267">
        <v>85.34</v>
      </c>
      <c r="E267" s="1">
        <v>3559.85</v>
      </c>
      <c r="F267" s="1">
        <v>3435.68</v>
      </c>
      <c r="G267">
        <v>1.5800000000000002E-2</v>
      </c>
      <c r="H267">
        <v>5.0000000000000001E-4</v>
      </c>
      <c r="I267">
        <v>1.84E-2</v>
      </c>
      <c r="J267">
        <v>1.1000000000000001E-3</v>
      </c>
      <c r="K267">
        <v>2.9399999999999999E-2</v>
      </c>
      <c r="L267">
        <v>0.90390000000000004</v>
      </c>
      <c r="M267">
        <v>3.09E-2</v>
      </c>
      <c r="N267">
        <v>0.21179999999999999</v>
      </c>
      <c r="O267">
        <v>8.3000000000000001E-3</v>
      </c>
      <c r="P267">
        <v>0.1326</v>
      </c>
      <c r="Q267" s="1">
        <v>64348.42</v>
      </c>
      <c r="R267">
        <v>0.2026</v>
      </c>
      <c r="S267">
        <v>0.1893</v>
      </c>
      <c r="T267">
        <v>0.60809999999999997</v>
      </c>
      <c r="U267">
        <v>20.43</v>
      </c>
      <c r="V267" s="1">
        <v>89144.8</v>
      </c>
      <c r="W267">
        <v>170.39</v>
      </c>
      <c r="X267" s="1">
        <v>177748.4</v>
      </c>
      <c r="Y267">
        <v>0.79049999999999998</v>
      </c>
      <c r="Z267">
        <v>0.16520000000000001</v>
      </c>
      <c r="AA267">
        <v>4.4299999999999999E-2</v>
      </c>
      <c r="AB267">
        <v>0.20949999999999999</v>
      </c>
      <c r="AC267">
        <v>177.75</v>
      </c>
      <c r="AD267" s="1">
        <v>6449.46</v>
      </c>
      <c r="AE267">
        <v>752.63</v>
      </c>
      <c r="AF267" s="1">
        <v>168932.39</v>
      </c>
      <c r="AG267" t="s">
        <v>4</v>
      </c>
      <c r="AH267" s="1">
        <v>41053</v>
      </c>
      <c r="AI267" s="1">
        <v>69667.94</v>
      </c>
      <c r="AJ267">
        <v>59.63</v>
      </c>
      <c r="AK267">
        <v>33.99</v>
      </c>
      <c r="AL267">
        <v>37.96</v>
      </c>
      <c r="AM267">
        <v>4.62</v>
      </c>
      <c r="AN267" s="1">
        <v>1472.79</v>
      </c>
      <c r="AO267">
        <v>0.78580000000000005</v>
      </c>
      <c r="AP267" s="1">
        <v>1391.92</v>
      </c>
      <c r="AQ267" s="1">
        <v>1961.03</v>
      </c>
      <c r="AR267" s="1">
        <v>6499.96</v>
      </c>
      <c r="AS267">
        <v>707.91</v>
      </c>
      <c r="AT267">
        <v>332.4</v>
      </c>
      <c r="AU267" s="1">
        <v>10893.22</v>
      </c>
      <c r="AV267" s="1">
        <v>4551</v>
      </c>
      <c r="AW267">
        <v>0.38900000000000001</v>
      </c>
      <c r="AX267" s="1">
        <v>5734.67</v>
      </c>
      <c r="AY267">
        <v>0.49020000000000002</v>
      </c>
      <c r="AZ267">
        <v>917.66</v>
      </c>
      <c r="BA267">
        <v>7.8399999999999997E-2</v>
      </c>
      <c r="BB267">
        <v>494.99</v>
      </c>
      <c r="BC267">
        <v>4.2299999999999997E-2</v>
      </c>
      <c r="BD267" s="1">
        <v>11698.31</v>
      </c>
      <c r="BE267" s="1">
        <v>3329.08</v>
      </c>
      <c r="BF267">
        <v>0.60960000000000003</v>
      </c>
      <c r="BG267">
        <v>0.58230000000000004</v>
      </c>
      <c r="BH267">
        <v>0.22800000000000001</v>
      </c>
      <c r="BI267">
        <v>0.1439</v>
      </c>
      <c r="BJ267">
        <v>2.92E-2</v>
      </c>
      <c r="BK267">
        <v>1.6500000000000001E-2</v>
      </c>
    </row>
    <row r="268" spans="1:63" x14ac:dyDescent="0.25">
      <c r="A268" t="s">
        <v>270</v>
      </c>
      <c r="B268">
        <v>50690</v>
      </c>
      <c r="C268">
        <v>42.1</v>
      </c>
      <c r="D268">
        <v>44.9</v>
      </c>
      <c r="E268" s="1">
        <v>1890.16</v>
      </c>
      <c r="F268" s="1">
        <v>1846.25</v>
      </c>
      <c r="G268">
        <v>1.0999999999999999E-2</v>
      </c>
      <c r="H268">
        <v>8.0000000000000004E-4</v>
      </c>
      <c r="I268">
        <v>2.87E-2</v>
      </c>
      <c r="J268">
        <v>1.1999999999999999E-3</v>
      </c>
      <c r="K268">
        <v>6.8500000000000005E-2</v>
      </c>
      <c r="L268">
        <v>0.84689999999999999</v>
      </c>
      <c r="M268">
        <v>4.2999999999999997E-2</v>
      </c>
      <c r="N268">
        <v>0.34689999999999999</v>
      </c>
      <c r="O268">
        <v>1.3299999999999999E-2</v>
      </c>
      <c r="P268">
        <v>0.13059999999999999</v>
      </c>
      <c r="Q268" s="1">
        <v>61065.73</v>
      </c>
      <c r="R268">
        <v>0.21679999999999999</v>
      </c>
      <c r="S268">
        <v>0.18740000000000001</v>
      </c>
      <c r="T268">
        <v>0.59570000000000001</v>
      </c>
      <c r="U268">
        <v>13.5</v>
      </c>
      <c r="V268" s="1">
        <v>76469.06</v>
      </c>
      <c r="W268">
        <v>135.65</v>
      </c>
      <c r="X268" s="1">
        <v>180337.21</v>
      </c>
      <c r="Y268">
        <v>0.70609999999999995</v>
      </c>
      <c r="Z268">
        <v>0.2261</v>
      </c>
      <c r="AA268">
        <v>6.7799999999999999E-2</v>
      </c>
      <c r="AB268">
        <v>0.29389999999999999</v>
      </c>
      <c r="AC268">
        <v>180.34</v>
      </c>
      <c r="AD268" s="1">
        <v>6255.47</v>
      </c>
      <c r="AE268">
        <v>619.99</v>
      </c>
      <c r="AF268" s="1">
        <v>172383.14</v>
      </c>
      <c r="AG268" t="s">
        <v>4</v>
      </c>
      <c r="AH268" s="1">
        <v>35886</v>
      </c>
      <c r="AI268" s="1">
        <v>59006.720000000001</v>
      </c>
      <c r="AJ268">
        <v>51.14</v>
      </c>
      <c r="AK268">
        <v>31.65</v>
      </c>
      <c r="AL268">
        <v>38.630000000000003</v>
      </c>
      <c r="AM268">
        <v>4.84</v>
      </c>
      <c r="AN268" s="1">
        <v>1082.0899999999999</v>
      </c>
      <c r="AO268">
        <v>0.86170000000000002</v>
      </c>
      <c r="AP268" s="1">
        <v>1412.56</v>
      </c>
      <c r="AQ268" s="1">
        <v>1937.16</v>
      </c>
      <c r="AR268" s="1">
        <v>6453.43</v>
      </c>
      <c r="AS268">
        <v>572.45000000000005</v>
      </c>
      <c r="AT268">
        <v>355.94</v>
      </c>
      <c r="AU268" s="1">
        <v>10731.55</v>
      </c>
      <c r="AV268" s="1">
        <v>4760.5200000000004</v>
      </c>
      <c r="AW268">
        <v>0.38440000000000002</v>
      </c>
      <c r="AX268" s="1">
        <v>5537.5</v>
      </c>
      <c r="AY268">
        <v>0.44719999999999999</v>
      </c>
      <c r="AZ268" s="1">
        <v>1401.6</v>
      </c>
      <c r="BA268">
        <v>0.1132</v>
      </c>
      <c r="BB268">
        <v>683.59</v>
      </c>
      <c r="BC268">
        <v>5.5199999999999999E-2</v>
      </c>
      <c r="BD268" s="1">
        <v>12383.21</v>
      </c>
      <c r="BE268" s="1">
        <v>3308.29</v>
      </c>
      <c r="BF268">
        <v>0.77610000000000001</v>
      </c>
      <c r="BG268">
        <v>0.55059999999999998</v>
      </c>
      <c r="BH268">
        <v>0.2203</v>
      </c>
      <c r="BI268">
        <v>0.18310000000000001</v>
      </c>
      <c r="BJ268">
        <v>2.93E-2</v>
      </c>
      <c r="BK268">
        <v>1.6799999999999999E-2</v>
      </c>
    </row>
    <row r="269" spans="1:63" x14ac:dyDescent="0.25">
      <c r="A269" t="s">
        <v>271</v>
      </c>
      <c r="B269">
        <v>50187</v>
      </c>
      <c r="C269">
        <v>35.57</v>
      </c>
      <c r="D269">
        <v>48.36</v>
      </c>
      <c r="E269" s="1">
        <v>1720.21</v>
      </c>
      <c r="F269" s="1">
        <v>1699.67</v>
      </c>
      <c r="G269">
        <v>1.04E-2</v>
      </c>
      <c r="H269">
        <v>5.9999999999999995E-4</v>
      </c>
      <c r="I269">
        <v>1.5800000000000002E-2</v>
      </c>
      <c r="J269">
        <v>8.9999999999999998E-4</v>
      </c>
      <c r="K269">
        <v>2.5700000000000001E-2</v>
      </c>
      <c r="L269">
        <v>0.91100000000000003</v>
      </c>
      <c r="M269">
        <v>3.56E-2</v>
      </c>
      <c r="N269">
        <v>0.3281</v>
      </c>
      <c r="O269">
        <v>5.8999999999999999E-3</v>
      </c>
      <c r="P269">
        <v>0.13420000000000001</v>
      </c>
      <c r="Q269" s="1">
        <v>58740.4</v>
      </c>
      <c r="R269">
        <v>0.223</v>
      </c>
      <c r="S269">
        <v>0.18010000000000001</v>
      </c>
      <c r="T269">
        <v>0.59689999999999999</v>
      </c>
      <c r="U269">
        <v>12.3</v>
      </c>
      <c r="V269" s="1">
        <v>79645.350000000006</v>
      </c>
      <c r="W269">
        <v>135.66999999999999</v>
      </c>
      <c r="X269" s="1">
        <v>172692.27</v>
      </c>
      <c r="Y269">
        <v>0.7671</v>
      </c>
      <c r="Z269">
        <v>0.16500000000000001</v>
      </c>
      <c r="AA269">
        <v>6.7900000000000002E-2</v>
      </c>
      <c r="AB269">
        <v>0.2329</v>
      </c>
      <c r="AC269">
        <v>172.69</v>
      </c>
      <c r="AD269" s="1">
        <v>5712.39</v>
      </c>
      <c r="AE269">
        <v>642.11</v>
      </c>
      <c r="AF269" s="1">
        <v>160006.43</v>
      </c>
      <c r="AG269" t="s">
        <v>4</v>
      </c>
      <c r="AH269" s="1">
        <v>36621</v>
      </c>
      <c r="AI269" s="1">
        <v>58576.07</v>
      </c>
      <c r="AJ269">
        <v>53.67</v>
      </c>
      <c r="AK269">
        <v>31.08</v>
      </c>
      <c r="AL269">
        <v>37.26</v>
      </c>
      <c r="AM269">
        <v>4.91</v>
      </c>
      <c r="AN269" s="1">
        <v>1552.97</v>
      </c>
      <c r="AO269">
        <v>0.92820000000000003</v>
      </c>
      <c r="AP269" s="1">
        <v>1372.54</v>
      </c>
      <c r="AQ269" s="1">
        <v>1961.32</v>
      </c>
      <c r="AR269" s="1">
        <v>6111.97</v>
      </c>
      <c r="AS269">
        <v>601.23</v>
      </c>
      <c r="AT269">
        <v>290.79000000000002</v>
      </c>
      <c r="AU269" s="1">
        <v>10337.86</v>
      </c>
      <c r="AV269" s="1">
        <v>4702.8599999999997</v>
      </c>
      <c r="AW269">
        <v>0.39240000000000003</v>
      </c>
      <c r="AX269" s="1">
        <v>5268.47</v>
      </c>
      <c r="AY269">
        <v>0.43959999999999999</v>
      </c>
      <c r="AZ269" s="1">
        <v>1373.14</v>
      </c>
      <c r="BA269">
        <v>0.11459999999999999</v>
      </c>
      <c r="BB269">
        <v>639.47</v>
      </c>
      <c r="BC269">
        <v>5.3400000000000003E-2</v>
      </c>
      <c r="BD269" s="1">
        <v>11983.94</v>
      </c>
      <c r="BE269" s="1">
        <v>3751.53</v>
      </c>
      <c r="BF269">
        <v>0.86260000000000003</v>
      </c>
      <c r="BG269">
        <v>0.53510000000000002</v>
      </c>
      <c r="BH269">
        <v>0.21709999999999999</v>
      </c>
      <c r="BI269">
        <v>0.20119999999999999</v>
      </c>
      <c r="BJ269">
        <v>2.9600000000000001E-2</v>
      </c>
      <c r="BK269">
        <v>1.7000000000000001E-2</v>
      </c>
    </row>
    <row r="270" spans="1:63" x14ac:dyDescent="0.25">
      <c r="A270" t="s">
        <v>272</v>
      </c>
      <c r="B270">
        <v>44198</v>
      </c>
      <c r="C270">
        <v>21.05</v>
      </c>
      <c r="D270">
        <v>272.18</v>
      </c>
      <c r="E270" s="1">
        <v>5728.77</v>
      </c>
      <c r="F270" s="1">
        <v>5507.54</v>
      </c>
      <c r="G270">
        <v>3.6200000000000003E-2</v>
      </c>
      <c r="H270">
        <v>8.0000000000000004E-4</v>
      </c>
      <c r="I270">
        <v>0.15029999999999999</v>
      </c>
      <c r="J270">
        <v>1.1999999999999999E-3</v>
      </c>
      <c r="K270">
        <v>6.6400000000000001E-2</v>
      </c>
      <c r="L270">
        <v>0.67879999999999996</v>
      </c>
      <c r="M270">
        <v>6.6299999999999998E-2</v>
      </c>
      <c r="N270">
        <v>0.4052</v>
      </c>
      <c r="O270">
        <v>3.5999999999999997E-2</v>
      </c>
      <c r="P270">
        <v>0.15229999999999999</v>
      </c>
      <c r="Q270" s="1">
        <v>70066.23</v>
      </c>
      <c r="R270">
        <v>0.1671</v>
      </c>
      <c r="S270">
        <v>0.1988</v>
      </c>
      <c r="T270">
        <v>0.63419999999999999</v>
      </c>
      <c r="U270">
        <v>36.04</v>
      </c>
      <c r="V270" s="1">
        <v>93863.15</v>
      </c>
      <c r="W270">
        <v>157.01</v>
      </c>
      <c r="X270" s="1">
        <v>183364.58</v>
      </c>
      <c r="Y270">
        <v>0.73119999999999996</v>
      </c>
      <c r="Z270">
        <v>0.2326</v>
      </c>
      <c r="AA270">
        <v>3.61E-2</v>
      </c>
      <c r="AB270">
        <v>0.26879999999999998</v>
      </c>
      <c r="AC270">
        <v>183.36</v>
      </c>
      <c r="AD270" s="1">
        <v>8701.19</v>
      </c>
      <c r="AE270">
        <v>973.63</v>
      </c>
      <c r="AF270" s="1">
        <v>176382.3</v>
      </c>
      <c r="AG270" t="s">
        <v>4</v>
      </c>
      <c r="AH270" s="1">
        <v>37122</v>
      </c>
      <c r="AI270" s="1">
        <v>61698.73</v>
      </c>
      <c r="AJ270">
        <v>78.7</v>
      </c>
      <c r="AK270">
        <v>45.12</v>
      </c>
      <c r="AL270">
        <v>52.86</v>
      </c>
      <c r="AM270">
        <v>5.14</v>
      </c>
      <c r="AN270">
        <v>812.07</v>
      </c>
      <c r="AO270">
        <v>0.97099999999999997</v>
      </c>
      <c r="AP270" s="1">
        <v>1615.79</v>
      </c>
      <c r="AQ270" s="1">
        <v>2171.79</v>
      </c>
      <c r="AR270" s="1">
        <v>7557.32</v>
      </c>
      <c r="AS270">
        <v>859.67</v>
      </c>
      <c r="AT270">
        <v>413.34</v>
      </c>
      <c r="AU270" s="1">
        <v>12617.91</v>
      </c>
      <c r="AV270" s="1">
        <v>4464.63</v>
      </c>
      <c r="AW270">
        <v>0.3165</v>
      </c>
      <c r="AX270" s="1">
        <v>7812.75</v>
      </c>
      <c r="AY270">
        <v>0.55389999999999995</v>
      </c>
      <c r="AZ270" s="1">
        <v>1049.69</v>
      </c>
      <c r="BA270">
        <v>7.4399999999999994E-2</v>
      </c>
      <c r="BB270">
        <v>777.2</v>
      </c>
      <c r="BC270">
        <v>5.5100000000000003E-2</v>
      </c>
      <c r="BD270" s="1">
        <v>14104.28</v>
      </c>
      <c r="BE270" s="1">
        <v>2715.21</v>
      </c>
      <c r="BF270">
        <v>0.48299999999999998</v>
      </c>
      <c r="BG270">
        <v>0.5776</v>
      </c>
      <c r="BH270">
        <v>0.21940000000000001</v>
      </c>
      <c r="BI270">
        <v>0.1603</v>
      </c>
      <c r="BJ270">
        <v>2.7099999999999999E-2</v>
      </c>
      <c r="BK270">
        <v>1.5599999999999999E-2</v>
      </c>
    </row>
    <row r="271" spans="1:63" x14ac:dyDescent="0.25">
      <c r="A271" t="s">
        <v>273</v>
      </c>
      <c r="B271">
        <v>47993</v>
      </c>
      <c r="C271">
        <v>84.29</v>
      </c>
      <c r="D271">
        <v>20.49</v>
      </c>
      <c r="E271" s="1">
        <v>1727.42</v>
      </c>
      <c r="F271" s="1">
        <v>1654.34</v>
      </c>
      <c r="G271">
        <v>4.4999999999999997E-3</v>
      </c>
      <c r="H271">
        <v>8.9999999999999998E-4</v>
      </c>
      <c r="I271">
        <v>9.4000000000000004E-3</v>
      </c>
      <c r="J271">
        <v>1.1999999999999999E-3</v>
      </c>
      <c r="K271">
        <v>2.9700000000000001E-2</v>
      </c>
      <c r="L271">
        <v>0.9194</v>
      </c>
      <c r="M271">
        <v>3.5000000000000003E-2</v>
      </c>
      <c r="N271">
        <v>0.41699999999999998</v>
      </c>
      <c r="O271">
        <v>4.4000000000000003E-3</v>
      </c>
      <c r="P271">
        <v>0.1457</v>
      </c>
      <c r="Q271" s="1">
        <v>58256.55</v>
      </c>
      <c r="R271">
        <v>0.20369999999999999</v>
      </c>
      <c r="S271">
        <v>0.18729999999999999</v>
      </c>
      <c r="T271">
        <v>0.60899999999999999</v>
      </c>
      <c r="U271">
        <v>11.86</v>
      </c>
      <c r="V271" s="1">
        <v>78451.88</v>
      </c>
      <c r="W271">
        <v>140.76</v>
      </c>
      <c r="X271" s="1">
        <v>168869.82</v>
      </c>
      <c r="Y271">
        <v>0.76749999999999996</v>
      </c>
      <c r="Z271">
        <v>0.1729</v>
      </c>
      <c r="AA271">
        <v>5.96E-2</v>
      </c>
      <c r="AB271">
        <v>0.23250000000000001</v>
      </c>
      <c r="AC271">
        <v>168.87</v>
      </c>
      <c r="AD271" s="1">
        <v>4750.8</v>
      </c>
      <c r="AE271">
        <v>564.58000000000004</v>
      </c>
      <c r="AF271" s="1">
        <v>154538.92000000001</v>
      </c>
      <c r="AG271" t="s">
        <v>4</v>
      </c>
      <c r="AH271" s="1">
        <v>33987</v>
      </c>
      <c r="AI271" s="1">
        <v>52449.71</v>
      </c>
      <c r="AJ271">
        <v>44.94</v>
      </c>
      <c r="AK271">
        <v>26.62</v>
      </c>
      <c r="AL271">
        <v>30.34</v>
      </c>
      <c r="AM271">
        <v>4.0999999999999996</v>
      </c>
      <c r="AN271">
        <v>898.58</v>
      </c>
      <c r="AO271">
        <v>1.0720000000000001</v>
      </c>
      <c r="AP271" s="1">
        <v>1453.4</v>
      </c>
      <c r="AQ271" s="1">
        <v>2092.77</v>
      </c>
      <c r="AR271" s="1">
        <v>6293.21</v>
      </c>
      <c r="AS271">
        <v>630.95000000000005</v>
      </c>
      <c r="AT271">
        <v>288.32</v>
      </c>
      <c r="AU271" s="1">
        <v>10758.65</v>
      </c>
      <c r="AV271" s="1">
        <v>5691.22</v>
      </c>
      <c r="AW271">
        <v>0.45250000000000001</v>
      </c>
      <c r="AX271" s="1">
        <v>4626.1000000000004</v>
      </c>
      <c r="AY271">
        <v>0.36780000000000002</v>
      </c>
      <c r="AZ271" s="1">
        <v>1447.56</v>
      </c>
      <c r="BA271">
        <v>0.11509999999999999</v>
      </c>
      <c r="BB271">
        <v>812.69</v>
      </c>
      <c r="BC271">
        <v>6.4600000000000005E-2</v>
      </c>
      <c r="BD271" s="1">
        <v>12577.58</v>
      </c>
      <c r="BE271" s="1">
        <v>4525.13</v>
      </c>
      <c r="BF271">
        <v>1.3091999999999999</v>
      </c>
      <c r="BG271">
        <v>0.52300000000000002</v>
      </c>
      <c r="BH271">
        <v>0.21929999999999999</v>
      </c>
      <c r="BI271">
        <v>0.20669999999999999</v>
      </c>
      <c r="BJ271">
        <v>3.2000000000000001E-2</v>
      </c>
      <c r="BK271">
        <v>1.9E-2</v>
      </c>
    </row>
    <row r="272" spans="1:63" x14ac:dyDescent="0.25">
      <c r="A272" t="s">
        <v>274</v>
      </c>
      <c r="B272">
        <v>46110</v>
      </c>
      <c r="C272">
        <v>35.76</v>
      </c>
      <c r="D272">
        <v>262.56</v>
      </c>
      <c r="E272" s="1">
        <v>9389.68</v>
      </c>
      <c r="F272" s="1">
        <v>9225.86</v>
      </c>
      <c r="G272">
        <v>9.4899999999999998E-2</v>
      </c>
      <c r="H272">
        <v>8.9999999999999998E-4</v>
      </c>
      <c r="I272">
        <v>9.7199999999999995E-2</v>
      </c>
      <c r="J272">
        <v>1.4E-3</v>
      </c>
      <c r="K272">
        <v>5.7599999999999998E-2</v>
      </c>
      <c r="L272">
        <v>0.69579999999999997</v>
      </c>
      <c r="M272">
        <v>5.21E-2</v>
      </c>
      <c r="N272">
        <v>0.1812</v>
      </c>
      <c r="O272">
        <v>4.6300000000000001E-2</v>
      </c>
      <c r="P272">
        <v>0.12640000000000001</v>
      </c>
      <c r="Q272" s="1">
        <v>74196.679999999993</v>
      </c>
      <c r="R272">
        <v>0.1983</v>
      </c>
      <c r="S272">
        <v>0.19220000000000001</v>
      </c>
      <c r="T272">
        <v>0.60950000000000004</v>
      </c>
      <c r="U272">
        <v>51.19</v>
      </c>
      <c r="V272" s="1">
        <v>97382.48</v>
      </c>
      <c r="W272">
        <v>181.22</v>
      </c>
      <c r="X272" s="1">
        <v>201977.78</v>
      </c>
      <c r="Y272">
        <v>0.76670000000000005</v>
      </c>
      <c r="Z272">
        <v>0.2039</v>
      </c>
      <c r="AA272">
        <v>2.9399999999999999E-2</v>
      </c>
      <c r="AB272">
        <v>0.23330000000000001</v>
      </c>
      <c r="AC272">
        <v>201.98</v>
      </c>
      <c r="AD272" s="1">
        <v>8955.1299999999992</v>
      </c>
      <c r="AE272">
        <v>914.4</v>
      </c>
      <c r="AF272" s="1">
        <v>208568.56</v>
      </c>
      <c r="AG272" t="s">
        <v>4</v>
      </c>
      <c r="AH272" s="1">
        <v>50867</v>
      </c>
      <c r="AI272" s="1">
        <v>96260.77</v>
      </c>
      <c r="AJ272">
        <v>73.7</v>
      </c>
      <c r="AK272">
        <v>40.520000000000003</v>
      </c>
      <c r="AL272">
        <v>47.64</v>
      </c>
      <c r="AM272">
        <v>4.8</v>
      </c>
      <c r="AN272" s="1">
        <v>1634.94</v>
      </c>
      <c r="AO272">
        <v>0.69469999999999998</v>
      </c>
      <c r="AP272" s="1">
        <v>1374.67</v>
      </c>
      <c r="AQ272" s="1">
        <v>2056.73</v>
      </c>
      <c r="AR272" s="1">
        <v>7543.18</v>
      </c>
      <c r="AS272">
        <v>823.06</v>
      </c>
      <c r="AT272">
        <v>418.16</v>
      </c>
      <c r="AU272" s="1">
        <v>12215.8</v>
      </c>
      <c r="AV272" s="1">
        <v>3394.16</v>
      </c>
      <c r="AW272">
        <v>0.26219999999999999</v>
      </c>
      <c r="AX272" s="1">
        <v>7904.22</v>
      </c>
      <c r="AY272">
        <v>0.61050000000000004</v>
      </c>
      <c r="AZ272" s="1">
        <v>1170.79</v>
      </c>
      <c r="BA272">
        <v>9.0399999999999994E-2</v>
      </c>
      <c r="BB272">
        <v>477.57</v>
      </c>
      <c r="BC272">
        <v>3.6900000000000002E-2</v>
      </c>
      <c r="BD272" s="1">
        <v>12946.74</v>
      </c>
      <c r="BE272" s="1">
        <v>2000.85</v>
      </c>
      <c r="BF272">
        <v>0.2676</v>
      </c>
      <c r="BG272">
        <v>0.60619999999999996</v>
      </c>
      <c r="BH272">
        <v>0.22819999999999999</v>
      </c>
      <c r="BI272">
        <v>0.11609999999999999</v>
      </c>
      <c r="BJ272">
        <v>2.7400000000000001E-2</v>
      </c>
      <c r="BK272">
        <v>2.2200000000000001E-2</v>
      </c>
    </row>
    <row r="273" spans="1:63" x14ac:dyDescent="0.25">
      <c r="A273" t="s">
        <v>275</v>
      </c>
      <c r="B273">
        <v>49569</v>
      </c>
      <c r="C273">
        <v>119.33</v>
      </c>
      <c r="D273">
        <v>8.23</v>
      </c>
      <c r="E273">
        <v>982.02</v>
      </c>
      <c r="F273">
        <v>923.81</v>
      </c>
      <c r="G273">
        <v>2.0999999999999999E-3</v>
      </c>
      <c r="H273">
        <v>4.0000000000000002E-4</v>
      </c>
      <c r="I273">
        <v>6.1000000000000004E-3</v>
      </c>
      <c r="J273">
        <v>1.1999999999999999E-3</v>
      </c>
      <c r="K273">
        <v>2.29E-2</v>
      </c>
      <c r="L273">
        <v>0.94069999999999998</v>
      </c>
      <c r="M273">
        <v>2.6700000000000002E-2</v>
      </c>
      <c r="N273">
        <v>0.40550000000000003</v>
      </c>
      <c r="O273">
        <v>3.0999999999999999E-3</v>
      </c>
      <c r="P273">
        <v>0.1525</v>
      </c>
      <c r="Q273" s="1">
        <v>54302.09</v>
      </c>
      <c r="R273">
        <v>0.2339</v>
      </c>
      <c r="S273">
        <v>0.16039999999999999</v>
      </c>
      <c r="T273">
        <v>0.60570000000000002</v>
      </c>
      <c r="U273">
        <v>10.35</v>
      </c>
      <c r="V273" s="1">
        <v>64061.95</v>
      </c>
      <c r="W273">
        <v>90.69</v>
      </c>
      <c r="X273" s="1">
        <v>184862.18</v>
      </c>
      <c r="Y273">
        <v>0.7702</v>
      </c>
      <c r="Z273">
        <v>0.1019</v>
      </c>
      <c r="AA273">
        <v>0.12790000000000001</v>
      </c>
      <c r="AB273">
        <v>0.2298</v>
      </c>
      <c r="AC273">
        <v>184.86</v>
      </c>
      <c r="AD273" s="1">
        <v>4949.5</v>
      </c>
      <c r="AE273">
        <v>494.67</v>
      </c>
      <c r="AF273" s="1">
        <v>160213.1</v>
      </c>
      <c r="AG273" t="s">
        <v>4</v>
      </c>
      <c r="AH273" s="1">
        <v>33723</v>
      </c>
      <c r="AI273" s="1">
        <v>50130.74</v>
      </c>
      <c r="AJ273">
        <v>39.61</v>
      </c>
      <c r="AK273">
        <v>24.08</v>
      </c>
      <c r="AL273">
        <v>28.14</v>
      </c>
      <c r="AM273">
        <v>4.46</v>
      </c>
      <c r="AN273" s="1">
        <v>1314.68</v>
      </c>
      <c r="AO273">
        <v>1.4458</v>
      </c>
      <c r="AP273" s="1">
        <v>1730.93</v>
      </c>
      <c r="AQ273" s="1">
        <v>2390.6799999999998</v>
      </c>
      <c r="AR273" s="1">
        <v>6743.69</v>
      </c>
      <c r="AS273">
        <v>619.57000000000005</v>
      </c>
      <c r="AT273">
        <v>283.76</v>
      </c>
      <c r="AU273" s="1">
        <v>11768.63</v>
      </c>
      <c r="AV273" s="1">
        <v>7074.66</v>
      </c>
      <c r="AW273">
        <v>0.47610000000000002</v>
      </c>
      <c r="AX273" s="1">
        <v>5332.09</v>
      </c>
      <c r="AY273">
        <v>0.35880000000000001</v>
      </c>
      <c r="AZ273" s="1">
        <v>1615.08</v>
      </c>
      <c r="BA273">
        <v>0.1087</v>
      </c>
      <c r="BB273">
        <v>839.05</v>
      </c>
      <c r="BC273">
        <v>5.6500000000000002E-2</v>
      </c>
      <c r="BD273" s="1">
        <v>14860.88</v>
      </c>
      <c r="BE273" s="1">
        <v>5778.94</v>
      </c>
      <c r="BF273">
        <v>1.964</v>
      </c>
      <c r="BG273">
        <v>0.50800000000000001</v>
      </c>
      <c r="BH273">
        <v>0.2218</v>
      </c>
      <c r="BI273">
        <v>0.21160000000000001</v>
      </c>
      <c r="BJ273">
        <v>3.9300000000000002E-2</v>
      </c>
      <c r="BK273">
        <v>1.9300000000000001E-2</v>
      </c>
    </row>
    <row r="274" spans="1:63" x14ac:dyDescent="0.25">
      <c r="A274" t="s">
        <v>276</v>
      </c>
      <c r="B274">
        <v>44206</v>
      </c>
      <c r="C274">
        <v>44.57</v>
      </c>
      <c r="D274">
        <v>79.33</v>
      </c>
      <c r="E274" s="1">
        <v>3536.02</v>
      </c>
      <c r="F274" s="1">
        <v>3375.86</v>
      </c>
      <c r="G274">
        <v>7.7000000000000002E-3</v>
      </c>
      <c r="H274">
        <v>8.0000000000000004E-4</v>
      </c>
      <c r="I274">
        <v>3.4000000000000002E-2</v>
      </c>
      <c r="J274">
        <v>1.1000000000000001E-3</v>
      </c>
      <c r="K274">
        <v>4.7500000000000001E-2</v>
      </c>
      <c r="L274">
        <v>0.84970000000000001</v>
      </c>
      <c r="M274">
        <v>5.9200000000000003E-2</v>
      </c>
      <c r="N274">
        <v>0.50419999999999998</v>
      </c>
      <c r="O274">
        <v>1.7899999999999999E-2</v>
      </c>
      <c r="P274">
        <v>0.1628</v>
      </c>
      <c r="Q274" s="1">
        <v>60624.49</v>
      </c>
      <c r="R274">
        <v>0.19900000000000001</v>
      </c>
      <c r="S274">
        <v>0.20169999999999999</v>
      </c>
      <c r="T274">
        <v>0.59930000000000005</v>
      </c>
      <c r="U274">
        <v>22.46</v>
      </c>
      <c r="V274" s="1">
        <v>86682.77</v>
      </c>
      <c r="W274">
        <v>153.63999999999999</v>
      </c>
      <c r="X274" s="1">
        <v>134685.44</v>
      </c>
      <c r="Y274">
        <v>0.71709999999999996</v>
      </c>
      <c r="Z274">
        <v>0.23</v>
      </c>
      <c r="AA274">
        <v>5.2900000000000003E-2</v>
      </c>
      <c r="AB274">
        <v>0.28289999999999998</v>
      </c>
      <c r="AC274">
        <v>134.69</v>
      </c>
      <c r="AD274" s="1">
        <v>4491.26</v>
      </c>
      <c r="AE274">
        <v>515.98</v>
      </c>
      <c r="AF274" s="1">
        <v>125071</v>
      </c>
      <c r="AG274" t="s">
        <v>4</v>
      </c>
      <c r="AH274" s="1">
        <v>31642</v>
      </c>
      <c r="AI274" s="1">
        <v>49628.81</v>
      </c>
      <c r="AJ274">
        <v>51.63</v>
      </c>
      <c r="AK274">
        <v>31.24</v>
      </c>
      <c r="AL274">
        <v>37.03</v>
      </c>
      <c r="AM274">
        <v>4.24</v>
      </c>
      <c r="AN274" s="1">
        <v>1314.1</v>
      </c>
      <c r="AO274">
        <v>1.0016</v>
      </c>
      <c r="AP274" s="1">
        <v>1407.1</v>
      </c>
      <c r="AQ274" s="1">
        <v>1930.03</v>
      </c>
      <c r="AR274" s="1">
        <v>6608.81</v>
      </c>
      <c r="AS274">
        <v>703.41</v>
      </c>
      <c r="AT274">
        <v>343.54</v>
      </c>
      <c r="AU274" s="1">
        <v>10992.9</v>
      </c>
      <c r="AV274" s="1">
        <v>5994.16</v>
      </c>
      <c r="AW274">
        <v>0.47839999999999999</v>
      </c>
      <c r="AX274" s="1">
        <v>4482.55</v>
      </c>
      <c r="AY274">
        <v>0.35770000000000002</v>
      </c>
      <c r="AZ274" s="1">
        <v>1085.01</v>
      </c>
      <c r="BA274">
        <v>8.6599999999999996E-2</v>
      </c>
      <c r="BB274">
        <v>968.48</v>
      </c>
      <c r="BC274">
        <v>7.7299999999999994E-2</v>
      </c>
      <c r="BD274" s="1">
        <v>12530.19</v>
      </c>
      <c r="BE274" s="1">
        <v>4539.18</v>
      </c>
      <c r="BF274">
        <v>1.4048</v>
      </c>
      <c r="BG274">
        <v>0.54700000000000004</v>
      </c>
      <c r="BH274">
        <v>0.21940000000000001</v>
      </c>
      <c r="BI274">
        <v>0.19</v>
      </c>
      <c r="BJ274">
        <v>2.9000000000000001E-2</v>
      </c>
      <c r="BK274">
        <v>1.46E-2</v>
      </c>
    </row>
    <row r="275" spans="1:63" x14ac:dyDescent="0.25">
      <c r="A275" t="s">
        <v>277</v>
      </c>
      <c r="B275">
        <v>44214</v>
      </c>
      <c r="C275">
        <v>48.52</v>
      </c>
      <c r="D275">
        <v>88.2</v>
      </c>
      <c r="E275" s="1">
        <v>4279.96</v>
      </c>
      <c r="F275" s="1">
        <v>4081.78</v>
      </c>
      <c r="G275">
        <v>1.6199999999999999E-2</v>
      </c>
      <c r="H275">
        <v>6.9999999999999999E-4</v>
      </c>
      <c r="I275">
        <v>2.98E-2</v>
      </c>
      <c r="J275">
        <v>1.1000000000000001E-3</v>
      </c>
      <c r="K275">
        <v>4.7899999999999998E-2</v>
      </c>
      <c r="L275">
        <v>0.86260000000000003</v>
      </c>
      <c r="M275">
        <v>4.1799999999999997E-2</v>
      </c>
      <c r="N275">
        <v>0.25219999999999998</v>
      </c>
      <c r="O275">
        <v>1.21E-2</v>
      </c>
      <c r="P275">
        <v>0.1338</v>
      </c>
      <c r="Q275" s="1">
        <v>65129.94</v>
      </c>
      <c r="R275">
        <v>0.20849999999999999</v>
      </c>
      <c r="S275">
        <v>0.19969999999999999</v>
      </c>
      <c r="T275">
        <v>0.59179999999999999</v>
      </c>
      <c r="U275">
        <v>25.67</v>
      </c>
      <c r="V275" s="1">
        <v>88883.43</v>
      </c>
      <c r="W275">
        <v>162.61000000000001</v>
      </c>
      <c r="X275" s="1">
        <v>171368.51</v>
      </c>
      <c r="Y275">
        <v>0.76670000000000005</v>
      </c>
      <c r="Z275">
        <v>0.183</v>
      </c>
      <c r="AA275">
        <v>5.0299999999999997E-2</v>
      </c>
      <c r="AB275">
        <v>0.23330000000000001</v>
      </c>
      <c r="AC275">
        <v>171.37</v>
      </c>
      <c r="AD275" s="1">
        <v>6317.81</v>
      </c>
      <c r="AE275">
        <v>719.03</v>
      </c>
      <c r="AF275" s="1">
        <v>162484.26</v>
      </c>
      <c r="AG275" t="s">
        <v>4</v>
      </c>
      <c r="AH275" s="1">
        <v>41042</v>
      </c>
      <c r="AI275" s="1">
        <v>66982.95</v>
      </c>
      <c r="AJ275">
        <v>56.27</v>
      </c>
      <c r="AK275">
        <v>34.93</v>
      </c>
      <c r="AL275">
        <v>39</v>
      </c>
      <c r="AM275">
        <v>4.8499999999999996</v>
      </c>
      <c r="AN275" s="1">
        <v>1837.14</v>
      </c>
      <c r="AO275">
        <v>0.8236</v>
      </c>
      <c r="AP275" s="1">
        <v>1302.6400000000001</v>
      </c>
      <c r="AQ275" s="1">
        <v>1930.29</v>
      </c>
      <c r="AR275" s="1">
        <v>6433.45</v>
      </c>
      <c r="AS275">
        <v>720.35</v>
      </c>
      <c r="AT275">
        <v>351.39</v>
      </c>
      <c r="AU275" s="1">
        <v>10738.13</v>
      </c>
      <c r="AV275" s="1">
        <v>4489.08</v>
      </c>
      <c r="AW275">
        <v>0.37890000000000001</v>
      </c>
      <c r="AX275" s="1">
        <v>5829.36</v>
      </c>
      <c r="AY275">
        <v>0.49209999999999998</v>
      </c>
      <c r="AZ275">
        <v>956.23</v>
      </c>
      <c r="BA275">
        <v>8.0699999999999994E-2</v>
      </c>
      <c r="BB275">
        <v>571.76</v>
      </c>
      <c r="BC275">
        <v>4.8300000000000003E-2</v>
      </c>
      <c r="BD275" s="1">
        <v>11846.44</v>
      </c>
      <c r="BE275" s="1">
        <v>3082.55</v>
      </c>
      <c r="BF275">
        <v>0.60899999999999999</v>
      </c>
      <c r="BG275">
        <v>0.58199999999999996</v>
      </c>
      <c r="BH275">
        <v>0.22670000000000001</v>
      </c>
      <c r="BI275">
        <v>0.14660000000000001</v>
      </c>
      <c r="BJ275">
        <v>2.87E-2</v>
      </c>
      <c r="BK275">
        <v>1.5900000000000001E-2</v>
      </c>
    </row>
    <row r="276" spans="1:63" x14ac:dyDescent="0.25">
      <c r="A276" t="s">
        <v>278</v>
      </c>
      <c r="B276">
        <v>45443</v>
      </c>
      <c r="C276">
        <v>64</v>
      </c>
      <c r="D276">
        <v>17.149999999999999</v>
      </c>
      <c r="E276" s="1">
        <v>1097.8599999999999</v>
      </c>
      <c r="F276" s="1">
        <v>1055.4100000000001</v>
      </c>
      <c r="G276">
        <v>2.3999999999999998E-3</v>
      </c>
      <c r="H276">
        <v>2.9999999999999997E-4</v>
      </c>
      <c r="I276">
        <v>8.2000000000000007E-3</v>
      </c>
      <c r="J276">
        <v>8.0000000000000004E-4</v>
      </c>
      <c r="K276">
        <v>1.26E-2</v>
      </c>
      <c r="L276">
        <v>0.94820000000000004</v>
      </c>
      <c r="M276">
        <v>2.7400000000000001E-2</v>
      </c>
      <c r="N276">
        <v>0.61409999999999998</v>
      </c>
      <c r="O276">
        <v>8.0000000000000004E-4</v>
      </c>
      <c r="P276">
        <v>0.17199999999999999</v>
      </c>
      <c r="Q276" s="1">
        <v>51620.67</v>
      </c>
      <c r="R276">
        <v>0.22789999999999999</v>
      </c>
      <c r="S276">
        <v>0.19789999999999999</v>
      </c>
      <c r="T276">
        <v>0.57430000000000003</v>
      </c>
      <c r="U276">
        <v>11.38</v>
      </c>
      <c r="V276" s="1">
        <v>65791.91</v>
      </c>
      <c r="W276">
        <v>92.71</v>
      </c>
      <c r="X276" s="1">
        <v>132467.13</v>
      </c>
      <c r="Y276">
        <v>0.65869999999999995</v>
      </c>
      <c r="Z276">
        <v>0.1419</v>
      </c>
      <c r="AA276">
        <v>0.19939999999999999</v>
      </c>
      <c r="AB276">
        <v>0.34129999999999999</v>
      </c>
      <c r="AC276">
        <v>132.47</v>
      </c>
      <c r="AD276" s="1">
        <v>3449.63</v>
      </c>
      <c r="AE276">
        <v>361.08</v>
      </c>
      <c r="AF276" s="1">
        <v>106212.56</v>
      </c>
      <c r="AG276" t="s">
        <v>4</v>
      </c>
      <c r="AH276" s="1">
        <v>30572</v>
      </c>
      <c r="AI276" s="1">
        <v>45937.29</v>
      </c>
      <c r="AJ276">
        <v>34.25</v>
      </c>
      <c r="AK276">
        <v>24.04</v>
      </c>
      <c r="AL276">
        <v>26.13</v>
      </c>
      <c r="AM276">
        <v>3.86</v>
      </c>
      <c r="AN276" s="1">
        <v>1532.99</v>
      </c>
      <c r="AO276">
        <v>0.84309999999999996</v>
      </c>
      <c r="AP276" s="1">
        <v>1616.01</v>
      </c>
      <c r="AQ276" s="1">
        <v>2470.75</v>
      </c>
      <c r="AR276" s="1">
        <v>6712.73</v>
      </c>
      <c r="AS276">
        <v>620.4</v>
      </c>
      <c r="AT276">
        <v>317.04000000000002</v>
      </c>
      <c r="AU276" s="1">
        <v>11736.94</v>
      </c>
      <c r="AV276" s="1">
        <v>8388.73</v>
      </c>
      <c r="AW276">
        <v>0.59550000000000003</v>
      </c>
      <c r="AX276" s="1">
        <v>3093.6</v>
      </c>
      <c r="AY276">
        <v>0.21959999999999999</v>
      </c>
      <c r="AZ276" s="1">
        <v>1448.26</v>
      </c>
      <c r="BA276">
        <v>0.1028</v>
      </c>
      <c r="BB276" s="1">
        <v>1157.1400000000001</v>
      </c>
      <c r="BC276">
        <v>8.2100000000000006E-2</v>
      </c>
      <c r="BD276" s="1">
        <v>14087.72</v>
      </c>
      <c r="BE276" s="1">
        <v>7316.96</v>
      </c>
      <c r="BF276">
        <v>2.8826999999999998</v>
      </c>
      <c r="BG276">
        <v>0.49690000000000001</v>
      </c>
      <c r="BH276">
        <v>0.2303</v>
      </c>
      <c r="BI276">
        <v>0.2177</v>
      </c>
      <c r="BJ276">
        <v>3.7199999999999997E-2</v>
      </c>
      <c r="BK276">
        <v>1.7899999999999999E-2</v>
      </c>
    </row>
    <row r="277" spans="1:63" x14ac:dyDescent="0.25">
      <c r="A277" t="s">
        <v>279</v>
      </c>
      <c r="B277">
        <v>49353</v>
      </c>
      <c r="C277">
        <v>89.71</v>
      </c>
      <c r="D277">
        <v>8.61</v>
      </c>
      <c r="E277">
        <v>772.5</v>
      </c>
      <c r="F277">
        <v>735.89</v>
      </c>
      <c r="G277">
        <v>3.5000000000000001E-3</v>
      </c>
      <c r="H277">
        <v>2.9999999999999997E-4</v>
      </c>
      <c r="I277">
        <v>6.3E-3</v>
      </c>
      <c r="J277">
        <v>1E-3</v>
      </c>
      <c r="K277">
        <v>0.1114</v>
      </c>
      <c r="L277">
        <v>0.85489999999999999</v>
      </c>
      <c r="M277">
        <v>2.2700000000000001E-2</v>
      </c>
      <c r="N277">
        <v>0.39850000000000002</v>
      </c>
      <c r="O277">
        <v>1.8499999999999999E-2</v>
      </c>
      <c r="P277">
        <v>0.14349999999999999</v>
      </c>
      <c r="Q277" s="1">
        <v>55627.87</v>
      </c>
      <c r="R277">
        <v>0.22489999999999999</v>
      </c>
      <c r="S277">
        <v>0.17630000000000001</v>
      </c>
      <c r="T277">
        <v>0.5988</v>
      </c>
      <c r="U277">
        <v>8.1</v>
      </c>
      <c r="V277" s="1">
        <v>66408.98</v>
      </c>
      <c r="W277">
        <v>91.93</v>
      </c>
      <c r="X277" s="1">
        <v>170383.29</v>
      </c>
      <c r="Y277">
        <v>0.80930000000000002</v>
      </c>
      <c r="Z277">
        <v>8.2000000000000003E-2</v>
      </c>
      <c r="AA277">
        <v>0.1087</v>
      </c>
      <c r="AB277">
        <v>0.19070000000000001</v>
      </c>
      <c r="AC277">
        <v>170.38</v>
      </c>
      <c r="AD277" s="1">
        <v>4650.62</v>
      </c>
      <c r="AE277">
        <v>518.25</v>
      </c>
      <c r="AF277" s="1">
        <v>159567.10999999999</v>
      </c>
      <c r="AG277" t="s">
        <v>4</v>
      </c>
      <c r="AH277" s="1">
        <v>33851</v>
      </c>
      <c r="AI277" s="1">
        <v>48977.39</v>
      </c>
      <c r="AJ277">
        <v>40.81</v>
      </c>
      <c r="AK277">
        <v>25.17</v>
      </c>
      <c r="AL277">
        <v>31.8</v>
      </c>
      <c r="AM277">
        <v>4.0999999999999996</v>
      </c>
      <c r="AN277" s="1">
        <v>1557.42</v>
      </c>
      <c r="AO277">
        <v>1.6440999999999999</v>
      </c>
      <c r="AP277" s="1">
        <v>1882.09</v>
      </c>
      <c r="AQ277" s="1">
        <v>2343.62</v>
      </c>
      <c r="AR277" s="1">
        <v>7239.53</v>
      </c>
      <c r="AS277">
        <v>629</v>
      </c>
      <c r="AT277">
        <v>326.86</v>
      </c>
      <c r="AU277" s="1">
        <v>12421.1</v>
      </c>
      <c r="AV277" s="1">
        <v>7185.17</v>
      </c>
      <c r="AW277">
        <v>0.4637</v>
      </c>
      <c r="AX277" s="1">
        <v>5550.98</v>
      </c>
      <c r="AY277">
        <v>0.35820000000000002</v>
      </c>
      <c r="AZ277" s="1">
        <v>1867.17</v>
      </c>
      <c r="BA277">
        <v>0.1205</v>
      </c>
      <c r="BB277">
        <v>892.61</v>
      </c>
      <c r="BC277">
        <v>5.7599999999999998E-2</v>
      </c>
      <c r="BD277" s="1">
        <v>15495.93</v>
      </c>
      <c r="BE277" s="1">
        <v>5592.74</v>
      </c>
      <c r="BF277">
        <v>2.0326</v>
      </c>
      <c r="BG277">
        <v>0.51590000000000003</v>
      </c>
      <c r="BH277">
        <v>0.21809999999999999</v>
      </c>
      <c r="BI277">
        <v>0.2117</v>
      </c>
      <c r="BJ277">
        <v>3.3399999999999999E-2</v>
      </c>
      <c r="BK277">
        <v>2.0899999999999998E-2</v>
      </c>
    </row>
    <row r="278" spans="1:63" x14ac:dyDescent="0.25">
      <c r="A278" t="s">
        <v>280</v>
      </c>
      <c r="B278">
        <v>49437</v>
      </c>
      <c r="C278">
        <v>49.86</v>
      </c>
      <c r="D278">
        <v>43.54</v>
      </c>
      <c r="E278" s="1">
        <v>2170.58</v>
      </c>
      <c r="F278" s="1">
        <v>2119.7399999999998</v>
      </c>
      <c r="G278">
        <v>9.4999999999999998E-3</v>
      </c>
      <c r="H278">
        <v>8.0000000000000004E-4</v>
      </c>
      <c r="I278">
        <v>1.8100000000000002E-2</v>
      </c>
      <c r="J278">
        <v>1.2999999999999999E-3</v>
      </c>
      <c r="K278">
        <v>4.3200000000000002E-2</v>
      </c>
      <c r="L278">
        <v>0.88980000000000004</v>
      </c>
      <c r="M278">
        <v>3.73E-2</v>
      </c>
      <c r="N278">
        <v>0.31290000000000001</v>
      </c>
      <c r="O278">
        <v>1.2E-2</v>
      </c>
      <c r="P278">
        <v>0.128</v>
      </c>
      <c r="Q278" s="1">
        <v>62025.57</v>
      </c>
      <c r="R278">
        <v>0.20069999999999999</v>
      </c>
      <c r="S278">
        <v>0.18190000000000001</v>
      </c>
      <c r="T278">
        <v>0.61739999999999995</v>
      </c>
      <c r="U278">
        <v>13.51</v>
      </c>
      <c r="V278" s="1">
        <v>85523.26</v>
      </c>
      <c r="W278">
        <v>155.75</v>
      </c>
      <c r="X278" s="1">
        <v>182446.15</v>
      </c>
      <c r="Y278">
        <v>0.75019999999999998</v>
      </c>
      <c r="Z278">
        <v>0.17960000000000001</v>
      </c>
      <c r="AA278">
        <v>7.0099999999999996E-2</v>
      </c>
      <c r="AB278">
        <v>0.24979999999999999</v>
      </c>
      <c r="AC278">
        <v>182.45</v>
      </c>
      <c r="AD278" s="1">
        <v>6000.49</v>
      </c>
      <c r="AE278">
        <v>633.86</v>
      </c>
      <c r="AF278" s="1">
        <v>175146.52</v>
      </c>
      <c r="AG278" t="s">
        <v>4</v>
      </c>
      <c r="AH278" s="1">
        <v>37661</v>
      </c>
      <c r="AI278" s="1">
        <v>62548.45</v>
      </c>
      <c r="AJ278">
        <v>51</v>
      </c>
      <c r="AK278">
        <v>30.62</v>
      </c>
      <c r="AL278">
        <v>36.58</v>
      </c>
      <c r="AM278">
        <v>4.7699999999999996</v>
      </c>
      <c r="AN278" s="1">
        <v>1392.92</v>
      </c>
      <c r="AO278">
        <v>0.90439999999999998</v>
      </c>
      <c r="AP278" s="1">
        <v>1310.71</v>
      </c>
      <c r="AQ278" s="1">
        <v>1952.19</v>
      </c>
      <c r="AR278" s="1">
        <v>6493.64</v>
      </c>
      <c r="AS278">
        <v>640.91999999999996</v>
      </c>
      <c r="AT278">
        <v>347.98</v>
      </c>
      <c r="AU278" s="1">
        <v>10745.43</v>
      </c>
      <c r="AV278" s="1">
        <v>4479.0200000000004</v>
      </c>
      <c r="AW278">
        <v>0.36930000000000002</v>
      </c>
      <c r="AX278" s="1">
        <v>5666.49</v>
      </c>
      <c r="AY278">
        <v>0.4672</v>
      </c>
      <c r="AZ278" s="1">
        <v>1343.17</v>
      </c>
      <c r="BA278">
        <v>0.11070000000000001</v>
      </c>
      <c r="BB278">
        <v>639.78</v>
      </c>
      <c r="BC278">
        <v>5.28E-2</v>
      </c>
      <c r="BD278" s="1">
        <v>12128.46</v>
      </c>
      <c r="BE278" s="1">
        <v>3223.05</v>
      </c>
      <c r="BF278">
        <v>0.69350000000000001</v>
      </c>
      <c r="BG278">
        <v>0.54820000000000002</v>
      </c>
      <c r="BH278">
        <v>0.2137</v>
      </c>
      <c r="BI278">
        <v>0.1883</v>
      </c>
      <c r="BJ278">
        <v>3.0099999999999998E-2</v>
      </c>
      <c r="BK278">
        <v>1.9699999999999999E-2</v>
      </c>
    </row>
    <row r="279" spans="1:63" x14ac:dyDescent="0.25">
      <c r="A279" t="s">
        <v>281</v>
      </c>
      <c r="B279">
        <v>47449</v>
      </c>
      <c r="C279">
        <v>56.43</v>
      </c>
      <c r="D279">
        <v>32.32</v>
      </c>
      <c r="E279" s="1">
        <v>1823.89</v>
      </c>
      <c r="F279" s="1">
        <v>1806.88</v>
      </c>
      <c r="G279">
        <v>1.0800000000000001E-2</v>
      </c>
      <c r="H279">
        <v>4.0000000000000002E-4</v>
      </c>
      <c r="I279">
        <v>1.38E-2</v>
      </c>
      <c r="J279">
        <v>1.1000000000000001E-3</v>
      </c>
      <c r="K279">
        <v>3.3399999999999999E-2</v>
      </c>
      <c r="L279">
        <v>0.90720000000000001</v>
      </c>
      <c r="M279">
        <v>3.3300000000000003E-2</v>
      </c>
      <c r="N279">
        <v>0.2334</v>
      </c>
      <c r="O279">
        <v>7.9000000000000008E-3</v>
      </c>
      <c r="P279">
        <v>0.1132</v>
      </c>
      <c r="Q279" s="1">
        <v>60796.65</v>
      </c>
      <c r="R279">
        <v>0.19420000000000001</v>
      </c>
      <c r="S279">
        <v>0.16589999999999999</v>
      </c>
      <c r="T279">
        <v>0.63990000000000002</v>
      </c>
      <c r="U279">
        <v>12.18</v>
      </c>
      <c r="V279" s="1">
        <v>83284.289999999994</v>
      </c>
      <c r="W279">
        <v>145.76</v>
      </c>
      <c r="X279" s="1">
        <v>205762.13</v>
      </c>
      <c r="Y279">
        <v>0.78039999999999998</v>
      </c>
      <c r="Z279">
        <v>0.15590000000000001</v>
      </c>
      <c r="AA279">
        <v>6.3700000000000007E-2</v>
      </c>
      <c r="AB279">
        <v>0.21959999999999999</v>
      </c>
      <c r="AC279">
        <v>205.76</v>
      </c>
      <c r="AD279" s="1">
        <v>6522.42</v>
      </c>
      <c r="AE279">
        <v>710.55</v>
      </c>
      <c r="AF279" s="1">
        <v>192736.05</v>
      </c>
      <c r="AG279" t="s">
        <v>4</v>
      </c>
      <c r="AH279" s="1">
        <v>39913</v>
      </c>
      <c r="AI279" s="1">
        <v>73084.539999999994</v>
      </c>
      <c r="AJ279">
        <v>47.39</v>
      </c>
      <c r="AK279">
        <v>29.73</v>
      </c>
      <c r="AL279">
        <v>33.43</v>
      </c>
      <c r="AM279">
        <v>4.66</v>
      </c>
      <c r="AN279" s="1">
        <v>1854.51</v>
      </c>
      <c r="AO279">
        <v>0.85929999999999995</v>
      </c>
      <c r="AP279" s="1">
        <v>1328.3</v>
      </c>
      <c r="AQ279" s="1">
        <v>1977.34</v>
      </c>
      <c r="AR279" s="1">
        <v>6387.95</v>
      </c>
      <c r="AS279">
        <v>642.27</v>
      </c>
      <c r="AT279">
        <v>347.18</v>
      </c>
      <c r="AU279" s="1">
        <v>10683.03</v>
      </c>
      <c r="AV279" s="1">
        <v>3949.88</v>
      </c>
      <c r="AW279">
        <v>0.33119999999999999</v>
      </c>
      <c r="AX279" s="1">
        <v>6042.2</v>
      </c>
      <c r="AY279">
        <v>0.50660000000000005</v>
      </c>
      <c r="AZ279" s="1">
        <v>1409.38</v>
      </c>
      <c r="BA279">
        <v>0.1182</v>
      </c>
      <c r="BB279">
        <v>524.59</v>
      </c>
      <c r="BC279">
        <v>4.3999999999999997E-2</v>
      </c>
      <c r="BD279" s="1">
        <v>11926.06</v>
      </c>
      <c r="BE279" s="1">
        <v>2834.78</v>
      </c>
      <c r="BF279">
        <v>0.49099999999999999</v>
      </c>
      <c r="BG279">
        <v>0.54659999999999997</v>
      </c>
      <c r="BH279">
        <v>0.21629999999999999</v>
      </c>
      <c r="BI279">
        <v>0.18659999999999999</v>
      </c>
      <c r="BJ279">
        <v>3.1E-2</v>
      </c>
      <c r="BK279">
        <v>1.95E-2</v>
      </c>
    </row>
    <row r="280" spans="1:63" x14ac:dyDescent="0.25">
      <c r="A280" t="s">
        <v>282</v>
      </c>
      <c r="B280">
        <v>47589</v>
      </c>
      <c r="C280">
        <v>102.38</v>
      </c>
      <c r="D280">
        <v>10.67</v>
      </c>
      <c r="E280" s="1">
        <v>1092.79</v>
      </c>
      <c r="F280" s="1">
        <v>1077.17</v>
      </c>
      <c r="G280">
        <v>2.8E-3</v>
      </c>
      <c r="H280">
        <v>1E-4</v>
      </c>
      <c r="I280">
        <v>4.7000000000000002E-3</v>
      </c>
      <c r="J280">
        <v>1.1000000000000001E-3</v>
      </c>
      <c r="K280">
        <v>2.6599999999999999E-2</v>
      </c>
      <c r="L280">
        <v>0.94230000000000003</v>
      </c>
      <c r="M280">
        <v>2.23E-2</v>
      </c>
      <c r="N280">
        <v>0.31819999999999998</v>
      </c>
      <c r="O280">
        <v>1.6000000000000001E-3</v>
      </c>
      <c r="P280">
        <v>0.14099999999999999</v>
      </c>
      <c r="Q280" s="1">
        <v>56713.18</v>
      </c>
      <c r="R280">
        <v>0.21759999999999999</v>
      </c>
      <c r="S280">
        <v>0.1517</v>
      </c>
      <c r="T280">
        <v>0.63080000000000003</v>
      </c>
      <c r="U280">
        <v>10.97</v>
      </c>
      <c r="V280" s="1">
        <v>67111.91</v>
      </c>
      <c r="W280">
        <v>96.11</v>
      </c>
      <c r="X280" s="1">
        <v>168419.27</v>
      </c>
      <c r="Y280">
        <v>0.86429999999999996</v>
      </c>
      <c r="Z280">
        <v>7.4399999999999994E-2</v>
      </c>
      <c r="AA280">
        <v>6.13E-2</v>
      </c>
      <c r="AB280">
        <v>0.13569999999999999</v>
      </c>
      <c r="AC280">
        <v>168.42</v>
      </c>
      <c r="AD280" s="1">
        <v>4265.29</v>
      </c>
      <c r="AE280">
        <v>514.45000000000005</v>
      </c>
      <c r="AF280" s="1">
        <v>158606.89000000001</v>
      </c>
      <c r="AG280" t="s">
        <v>4</v>
      </c>
      <c r="AH280" s="1">
        <v>35703</v>
      </c>
      <c r="AI280" s="1">
        <v>54030.28</v>
      </c>
      <c r="AJ280">
        <v>35.020000000000003</v>
      </c>
      <c r="AK280">
        <v>24.18</v>
      </c>
      <c r="AL280">
        <v>26.65</v>
      </c>
      <c r="AM280">
        <v>4.2300000000000004</v>
      </c>
      <c r="AN280" s="1">
        <v>1629.01</v>
      </c>
      <c r="AO280">
        <v>1.3814</v>
      </c>
      <c r="AP280" s="1">
        <v>1481.75</v>
      </c>
      <c r="AQ280" s="1">
        <v>2361.81</v>
      </c>
      <c r="AR280" s="1">
        <v>6541.25</v>
      </c>
      <c r="AS280">
        <v>643.34</v>
      </c>
      <c r="AT280">
        <v>297.2</v>
      </c>
      <c r="AU280" s="1">
        <v>11325.35</v>
      </c>
      <c r="AV280" s="1">
        <v>6179.84</v>
      </c>
      <c r="AW280">
        <v>0.46870000000000001</v>
      </c>
      <c r="AX280" s="1">
        <v>4774.95</v>
      </c>
      <c r="AY280">
        <v>0.36209999999999998</v>
      </c>
      <c r="AZ280" s="1">
        <v>1552.56</v>
      </c>
      <c r="BA280">
        <v>0.1177</v>
      </c>
      <c r="BB280">
        <v>679.03</v>
      </c>
      <c r="BC280">
        <v>5.1499999999999997E-2</v>
      </c>
      <c r="BD280" s="1">
        <v>13186.38</v>
      </c>
      <c r="BE280" s="1">
        <v>5285.84</v>
      </c>
      <c r="BF280">
        <v>1.6206</v>
      </c>
      <c r="BG280">
        <v>0.52529999999999999</v>
      </c>
      <c r="BH280">
        <v>0.21229999999999999</v>
      </c>
      <c r="BI280">
        <v>0.2044</v>
      </c>
      <c r="BJ280">
        <v>3.9E-2</v>
      </c>
      <c r="BK280">
        <v>1.9099999999999999E-2</v>
      </c>
    </row>
    <row r="281" spans="1:63" x14ac:dyDescent="0.25">
      <c r="A281" t="s">
        <v>283</v>
      </c>
      <c r="B281">
        <v>50195</v>
      </c>
      <c r="C281">
        <v>24.24</v>
      </c>
      <c r="D281">
        <v>73.790000000000006</v>
      </c>
      <c r="E281" s="1">
        <v>1788.43</v>
      </c>
      <c r="F281" s="1">
        <v>1719.2</v>
      </c>
      <c r="G281">
        <v>1.3599999999999999E-2</v>
      </c>
      <c r="H281">
        <v>1E-3</v>
      </c>
      <c r="I281">
        <v>0.1744</v>
      </c>
      <c r="J281">
        <v>1.1999999999999999E-3</v>
      </c>
      <c r="K281">
        <v>9.5799999999999996E-2</v>
      </c>
      <c r="L281">
        <v>0.64690000000000003</v>
      </c>
      <c r="M281">
        <v>6.7199999999999996E-2</v>
      </c>
      <c r="N281">
        <v>0.51119999999999999</v>
      </c>
      <c r="O281">
        <v>2.4199999999999999E-2</v>
      </c>
      <c r="P281">
        <v>0.15210000000000001</v>
      </c>
      <c r="Q281" s="1">
        <v>62336.78</v>
      </c>
      <c r="R281">
        <v>0.25330000000000003</v>
      </c>
      <c r="S281">
        <v>0.20760000000000001</v>
      </c>
      <c r="T281">
        <v>0.53910000000000002</v>
      </c>
      <c r="U281">
        <v>14.45</v>
      </c>
      <c r="V281" s="1">
        <v>74148.100000000006</v>
      </c>
      <c r="W281">
        <v>120.23</v>
      </c>
      <c r="X281" s="1">
        <v>178685.21</v>
      </c>
      <c r="Y281">
        <v>0.66769999999999996</v>
      </c>
      <c r="Z281">
        <v>0.27879999999999999</v>
      </c>
      <c r="AA281">
        <v>5.3499999999999999E-2</v>
      </c>
      <c r="AB281">
        <v>0.33229999999999998</v>
      </c>
      <c r="AC281">
        <v>178.69</v>
      </c>
      <c r="AD281" s="1">
        <v>6984.25</v>
      </c>
      <c r="AE281">
        <v>692.46</v>
      </c>
      <c r="AF281" s="1">
        <v>165586.78</v>
      </c>
      <c r="AG281" t="s">
        <v>4</v>
      </c>
      <c r="AH281" s="1">
        <v>32165</v>
      </c>
      <c r="AI281" s="1">
        <v>53355.6</v>
      </c>
      <c r="AJ281">
        <v>61.15</v>
      </c>
      <c r="AK281">
        <v>37.4</v>
      </c>
      <c r="AL281">
        <v>43.69</v>
      </c>
      <c r="AM281">
        <v>4.9000000000000004</v>
      </c>
      <c r="AN281" s="1">
        <v>1238.78</v>
      </c>
      <c r="AO281">
        <v>1.0378000000000001</v>
      </c>
      <c r="AP281" s="1">
        <v>1747.06</v>
      </c>
      <c r="AQ281" s="1">
        <v>2208.52</v>
      </c>
      <c r="AR281" s="1">
        <v>7198.96</v>
      </c>
      <c r="AS281">
        <v>782.19</v>
      </c>
      <c r="AT281">
        <v>360.21</v>
      </c>
      <c r="AU281" s="1">
        <v>12296.94</v>
      </c>
      <c r="AV281" s="1">
        <v>5274.06</v>
      </c>
      <c r="AW281">
        <v>0.37409999999999999</v>
      </c>
      <c r="AX281" s="1">
        <v>6494.35</v>
      </c>
      <c r="AY281">
        <v>0.46060000000000001</v>
      </c>
      <c r="AZ281" s="1">
        <v>1385.44</v>
      </c>
      <c r="BA281">
        <v>9.8299999999999998E-2</v>
      </c>
      <c r="BB281">
        <v>945.09</v>
      </c>
      <c r="BC281">
        <v>6.7000000000000004E-2</v>
      </c>
      <c r="BD281" s="1">
        <v>14098.95</v>
      </c>
      <c r="BE281" s="1">
        <v>3761.65</v>
      </c>
      <c r="BF281">
        <v>0.90090000000000003</v>
      </c>
      <c r="BG281">
        <v>0.54259999999999997</v>
      </c>
      <c r="BH281">
        <v>0.2155</v>
      </c>
      <c r="BI281">
        <v>0.1958</v>
      </c>
      <c r="BJ281">
        <v>2.93E-2</v>
      </c>
      <c r="BK281">
        <v>1.67E-2</v>
      </c>
    </row>
    <row r="282" spans="1:63" x14ac:dyDescent="0.25">
      <c r="A282" t="s">
        <v>284</v>
      </c>
      <c r="B282">
        <v>46888</v>
      </c>
      <c r="C282">
        <v>66</v>
      </c>
      <c r="D282">
        <v>21.61</v>
      </c>
      <c r="E282" s="1">
        <v>1426.27</v>
      </c>
      <c r="F282" s="1">
        <v>1370.16</v>
      </c>
      <c r="G282">
        <v>5.0000000000000001E-3</v>
      </c>
      <c r="H282">
        <v>2.9999999999999997E-4</v>
      </c>
      <c r="I282">
        <v>7.1999999999999998E-3</v>
      </c>
      <c r="J282">
        <v>8.9999999999999998E-4</v>
      </c>
      <c r="K282">
        <v>2.5499999999999998E-2</v>
      </c>
      <c r="L282">
        <v>0.93579999999999997</v>
      </c>
      <c r="M282">
        <v>2.52E-2</v>
      </c>
      <c r="N282">
        <v>0.30030000000000001</v>
      </c>
      <c r="O282">
        <v>3.8999999999999998E-3</v>
      </c>
      <c r="P282">
        <v>0.12909999999999999</v>
      </c>
      <c r="Q282" s="1">
        <v>57449.42</v>
      </c>
      <c r="R282">
        <v>0.23080000000000001</v>
      </c>
      <c r="S282">
        <v>0.17069999999999999</v>
      </c>
      <c r="T282">
        <v>0.59860000000000002</v>
      </c>
      <c r="U282">
        <v>11.41</v>
      </c>
      <c r="V282" s="1">
        <v>74724.92</v>
      </c>
      <c r="W282">
        <v>120</v>
      </c>
      <c r="X282" s="1">
        <v>187306.97</v>
      </c>
      <c r="Y282">
        <v>0.79330000000000001</v>
      </c>
      <c r="Z282">
        <v>0.1246</v>
      </c>
      <c r="AA282">
        <v>8.2100000000000006E-2</v>
      </c>
      <c r="AB282">
        <v>0.20669999999999999</v>
      </c>
      <c r="AC282">
        <v>187.31</v>
      </c>
      <c r="AD282" s="1">
        <v>5473.51</v>
      </c>
      <c r="AE282">
        <v>618.77</v>
      </c>
      <c r="AF282" s="1">
        <v>176987.81</v>
      </c>
      <c r="AG282" t="s">
        <v>4</v>
      </c>
      <c r="AH282" s="1">
        <v>37179</v>
      </c>
      <c r="AI282" s="1">
        <v>59833.23</v>
      </c>
      <c r="AJ282">
        <v>45.32</v>
      </c>
      <c r="AK282">
        <v>27.6</v>
      </c>
      <c r="AL282">
        <v>31.03</v>
      </c>
      <c r="AM282">
        <v>4.63</v>
      </c>
      <c r="AN282" s="1">
        <v>1727.27</v>
      </c>
      <c r="AO282">
        <v>1.0511999999999999</v>
      </c>
      <c r="AP282" s="1">
        <v>1465.23</v>
      </c>
      <c r="AQ282" s="1">
        <v>2138.61</v>
      </c>
      <c r="AR282" s="1">
        <v>6389.59</v>
      </c>
      <c r="AS282">
        <v>643.70000000000005</v>
      </c>
      <c r="AT282">
        <v>311.73</v>
      </c>
      <c r="AU282" s="1">
        <v>10948.86</v>
      </c>
      <c r="AV282" s="1">
        <v>5184.24</v>
      </c>
      <c r="AW282">
        <v>0.40410000000000001</v>
      </c>
      <c r="AX282" s="1">
        <v>5560.4</v>
      </c>
      <c r="AY282">
        <v>0.43340000000000001</v>
      </c>
      <c r="AZ282" s="1">
        <v>1429.78</v>
      </c>
      <c r="BA282">
        <v>0.1114</v>
      </c>
      <c r="BB282">
        <v>654.62</v>
      </c>
      <c r="BC282">
        <v>5.0999999999999997E-2</v>
      </c>
      <c r="BD282" s="1">
        <v>12829.03</v>
      </c>
      <c r="BE282" s="1">
        <v>4027.31</v>
      </c>
      <c r="BF282">
        <v>0.90949999999999998</v>
      </c>
      <c r="BG282">
        <v>0.5333</v>
      </c>
      <c r="BH282">
        <v>0.2099</v>
      </c>
      <c r="BI282">
        <v>0.20660000000000001</v>
      </c>
      <c r="BJ282">
        <v>3.4299999999999997E-2</v>
      </c>
      <c r="BK282">
        <v>1.5900000000000001E-2</v>
      </c>
    </row>
    <row r="283" spans="1:63" x14ac:dyDescent="0.25">
      <c r="A283" t="s">
        <v>285</v>
      </c>
      <c r="B283">
        <v>48009</v>
      </c>
      <c r="C283">
        <v>32.24</v>
      </c>
      <c r="D283">
        <v>137.43</v>
      </c>
      <c r="E283" s="1">
        <v>4430.3599999999997</v>
      </c>
      <c r="F283" s="1">
        <v>4266.7</v>
      </c>
      <c r="G283">
        <v>3.6600000000000001E-2</v>
      </c>
      <c r="H283">
        <v>1.2999999999999999E-3</v>
      </c>
      <c r="I283">
        <v>0.15920000000000001</v>
      </c>
      <c r="J283">
        <v>1.5E-3</v>
      </c>
      <c r="K283">
        <v>5.0799999999999998E-2</v>
      </c>
      <c r="L283">
        <v>0.69069999999999998</v>
      </c>
      <c r="M283">
        <v>0.06</v>
      </c>
      <c r="N283">
        <v>0.30499999999999999</v>
      </c>
      <c r="O283">
        <v>2.8500000000000001E-2</v>
      </c>
      <c r="P283">
        <v>0.13619999999999999</v>
      </c>
      <c r="Q283" s="1">
        <v>67000.28</v>
      </c>
      <c r="R283">
        <v>0.2014</v>
      </c>
      <c r="S283">
        <v>0.18559999999999999</v>
      </c>
      <c r="T283">
        <v>0.61299999999999999</v>
      </c>
      <c r="U283">
        <v>27.99</v>
      </c>
      <c r="V283" s="1">
        <v>87783.44</v>
      </c>
      <c r="W283">
        <v>155.31</v>
      </c>
      <c r="X283" s="1">
        <v>186719.35999999999</v>
      </c>
      <c r="Y283">
        <v>0.73529999999999995</v>
      </c>
      <c r="Z283">
        <v>0.22270000000000001</v>
      </c>
      <c r="AA283">
        <v>4.2000000000000003E-2</v>
      </c>
      <c r="AB283">
        <v>0.26469999999999999</v>
      </c>
      <c r="AC283">
        <v>186.72</v>
      </c>
      <c r="AD283" s="1">
        <v>7499.57</v>
      </c>
      <c r="AE283">
        <v>793.07</v>
      </c>
      <c r="AF283" s="1">
        <v>187737.32</v>
      </c>
      <c r="AG283" t="s">
        <v>4</v>
      </c>
      <c r="AH283" s="1">
        <v>41042</v>
      </c>
      <c r="AI283" s="1">
        <v>71159.649999999994</v>
      </c>
      <c r="AJ283">
        <v>63.68</v>
      </c>
      <c r="AK283">
        <v>38.159999999999997</v>
      </c>
      <c r="AL283">
        <v>41.9</v>
      </c>
      <c r="AM283">
        <v>5.05</v>
      </c>
      <c r="AN283" s="1">
        <v>1828.41</v>
      </c>
      <c r="AO283">
        <v>0.85189999999999999</v>
      </c>
      <c r="AP283" s="1">
        <v>1427.31</v>
      </c>
      <c r="AQ283" s="1">
        <v>2020.79</v>
      </c>
      <c r="AR283" s="1">
        <v>6871.97</v>
      </c>
      <c r="AS283">
        <v>736.87</v>
      </c>
      <c r="AT283">
        <v>348</v>
      </c>
      <c r="AU283" s="1">
        <v>11404.94</v>
      </c>
      <c r="AV283" s="1">
        <v>4070.26</v>
      </c>
      <c r="AW283">
        <v>0.3175</v>
      </c>
      <c r="AX283" s="1">
        <v>6973.87</v>
      </c>
      <c r="AY283">
        <v>0.54400000000000004</v>
      </c>
      <c r="AZ283" s="1">
        <v>1096.02</v>
      </c>
      <c r="BA283">
        <v>8.5500000000000007E-2</v>
      </c>
      <c r="BB283">
        <v>678.64</v>
      </c>
      <c r="BC283">
        <v>5.2900000000000003E-2</v>
      </c>
      <c r="BD283" s="1">
        <v>12818.79</v>
      </c>
      <c r="BE283" s="1">
        <v>2605.2199999999998</v>
      </c>
      <c r="BF283">
        <v>0.45190000000000002</v>
      </c>
      <c r="BG283">
        <v>0.57289999999999996</v>
      </c>
      <c r="BH283">
        <v>0.21690000000000001</v>
      </c>
      <c r="BI283">
        <v>0.1656</v>
      </c>
      <c r="BJ283">
        <v>2.8500000000000001E-2</v>
      </c>
      <c r="BK283">
        <v>1.61E-2</v>
      </c>
    </row>
    <row r="284" spans="1:63" x14ac:dyDescent="0.25">
      <c r="A284" t="s">
        <v>286</v>
      </c>
      <c r="B284">
        <v>48017</v>
      </c>
      <c r="C284">
        <v>118.14</v>
      </c>
      <c r="D284">
        <v>14.06</v>
      </c>
      <c r="E284" s="1">
        <v>1661.66</v>
      </c>
      <c r="F284" s="1">
        <v>1634.7</v>
      </c>
      <c r="G284">
        <v>2.5999999999999999E-3</v>
      </c>
      <c r="H284">
        <v>2.9999999999999997E-4</v>
      </c>
      <c r="I284">
        <v>5.8999999999999999E-3</v>
      </c>
      <c r="J284">
        <v>1E-3</v>
      </c>
      <c r="K284">
        <v>1.3899999999999999E-2</v>
      </c>
      <c r="L284">
        <v>0.95609999999999995</v>
      </c>
      <c r="M284">
        <v>2.0199999999999999E-2</v>
      </c>
      <c r="N284">
        <v>0.35849999999999999</v>
      </c>
      <c r="O284">
        <v>1.4E-3</v>
      </c>
      <c r="P284">
        <v>0.14080000000000001</v>
      </c>
      <c r="Q284" s="1">
        <v>56503.88</v>
      </c>
      <c r="R284">
        <v>0.1988</v>
      </c>
      <c r="S284">
        <v>0.18729999999999999</v>
      </c>
      <c r="T284">
        <v>0.61380000000000001</v>
      </c>
      <c r="U284">
        <v>13.29</v>
      </c>
      <c r="V284" s="1">
        <v>73084.41</v>
      </c>
      <c r="W284">
        <v>120.43</v>
      </c>
      <c r="X284" s="1">
        <v>153808.54999999999</v>
      </c>
      <c r="Y284">
        <v>0.82920000000000005</v>
      </c>
      <c r="Z284">
        <v>7.5200000000000003E-2</v>
      </c>
      <c r="AA284">
        <v>9.5600000000000004E-2</v>
      </c>
      <c r="AB284">
        <v>0.17080000000000001</v>
      </c>
      <c r="AC284">
        <v>153.81</v>
      </c>
      <c r="AD284" s="1">
        <v>3934.65</v>
      </c>
      <c r="AE284">
        <v>462.65</v>
      </c>
      <c r="AF284" s="1">
        <v>142786.35</v>
      </c>
      <c r="AG284" t="s">
        <v>4</v>
      </c>
      <c r="AH284" s="1">
        <v>35703</v>
      </c>
      <c r="AI284" s="1">
        <v>55044.15</v>
      </c>
      <c r="AJ284">
        <v>37.49</v>
      </c>
      <c r="AK284">
        <v>24.07</v>
      </c>
      <c r="AL284">
        <v>26.83</v>
      </c>
      <c r="AM284">
        <v>4.38</v>
      </c>
      <c r="AN284" s="1">
        <v>1227.8</v>
      </c>
      <c r="AO284">
        <v>1.0192000000000001</v>
      </c>
      <c r="AP284" s="1">
        <v>1379.05</v>
      </c>
      <c r="AQ284" s="1">
        <v>2263.62</v>
      </c>
      <c r="AR284" s="1">
        <v>6441.26</v>
      </c>
      <c r="AS284">
        <v>548.54999999999995</v>
      </c>
      <c r="AT284">
        <v>308.83</v>
      </c>
      <c r="AU284" s="1">
        <v>10941.31</v>
      </c>
      <c r="AV284" s="1">
        <v>6189.42</v>
      </c>
      <c r="AW284">
        <v>0.504</v>
      </c>
      <c r="AX284" s="1">
        <v>3921.39</v>
      </c>
      <c r="AY284">
        <v>0.31929999999999997</v>
      </c>
      <c r="AZ284" s="1">
        <v>1446.25</v>
      </c>
      <c r="BA284">
        <v>0.1178</v>
      </c>
      <c r="BB284">
        <v>723</v>
      </c>
      <c r="BC284">
        <v>5.8900000000000001E-2</v>
      </c>
      <c r="BD284" s="1">
        <v>12280.07</v>
      </c>
      <c r="BE284" s="1">
        <v>5436.89</v>
      </c>
      <c r="BF284">
        <v>1.5855999999999999</v>
      </c>
      <c r="BG284">
        <v>0.5262</v>
      </c>
      <c r="BH284">
        <v>0.23499999999999999</v>
      </c>
      <c r="BI284">
        <v>0.19139999999999999</v>
      </c>
      <c r="BJ284">
        <v>3.4000000000000002E-2</v>
      </c>
      <c r="BK284">
        <v>1.34E-2</v>
      </c>
    </row>
    <row r="285" spans="1:63" x14ac:dyDescent="0.25">
      <c r="A285" t="s">
        <v>287</v>
      </c>
      <c r="B285">
        <v>44222</v>
      </c>
      <c r="C285">
        <v>14.14</v>
      </c>
      <c r="D285">
        <v>354.77</v>
      </c>
      <c r="E285" s="1">
        <v>5017.49</v>
      </c>
      <c r="F285" s="1">
        <v>4030.12</v>
      </c>
      <c r="G285">
        <v>2.8E-3</v>
      </c>
      <c r="H285">
        <v>6.9999999999999999E-4</v>
      </c>
      <c r="I285">
        <v>0.35499999999999998</v>
      </c>
      <c r="J285">
        <v>1.4E-3</v>
      </c>
      <c r="K285">
        <v>0.1229</v>
      </c>
      <c r="L285">
        <v>0.39810000000000001</v>
      </c>
      <c r="M285">
        <v>0.11899999999999999</v>
      </c>
      <c r="N285">
        <v>0.98799999999999999</v>
      </c>
      <c r="O285">
        <v>4.0800000000000003E-2</v>
      </c>
      <c r="P285">
        <v>0.1875</v>
      </c>
      <c r="Q285" s="1">
        <v>58942.52</v>
      </c>
      <c r="R285">
        <v>0.31879999999999997</v>
      </c>
      <c r="S285">
        <v>0.17169999999999999</v>
      </c>
      <c r="T285">
        <v>0.50939999999999996</v>
      </c>
      <c r="U285">
        <v>41.7</v>
      </c>
      <c r="V285" s="1">
        <v>84053.39</v>
      </c>
      <c r="W285">
        <v>118.79</v>
      </c>
      <c r="X285" s="1">
        <v>72225.42</v>
      </c>
      <c r="Y285">
        <v>0.63980000000000004</v>
      </c>
      <c r="Z285">
        <v>0.27900000000000003</v>
      </c>
      <c r="AA285">
        <v>8.1199999999999994E-2</v>
      </c>
      <c r="AB285">
        <v>0.36020000000000002</v>
      </c>
      <c r="AC285">
        <v>72.23</v>
      </c>
      <c r="AD285" s="1">
        <v>3094.34</v>
      </c>
      <c r="AE285">
        <v>397.27</v>
      </c>
      <c r="AF285" s="1">
        <v>61781.89</v>
      </c>
      <c r="AG285" t="s">
        <v>4</v>
      </c>
      <c r="AH285" s="1">
        <v>25466</v>
      </c>
      <c r="AI285" s="1">
        <v>36788.28</v>
      </c>
      <c r="AJ285">
        <v>59.25</v>
      </c>
      <c r="AK285">
        <v>40.17</v>
      </c>
      <c r="AL285">
        <v>45.35</v>
      </c>
      <c r="AM285">
        <v>4.71</v>
      </c>
      <c r="AN285">
        <v>2.13</v>
      </c>
      <c r="AO285">
        <v>1.1451</v>
      </c>
      <c r="AP285" s="1">
        <v>2052.29</v>
      </c>
      <c r="AQ285" s="1">
        <v>2690.88</v>
      </c>
      <c r="AR285" s="1">
        <v>7517.05</v>
      </c>
      <c r="AS285">
        <v>939.88</v>
      </c>
      <c r="AT285">
        <v>572.29</v>
      </c>
      <c r="AU285" s="1">
        <v>13772.39</v>
      </c>
      <c r="AV285" s="1">
        <v>11456.79</v>
      </c>
      <c r="AW285">
        <v>0.65349999999999997</v>
      </c>
      <c r="AX285" s="1">
        <v>3334.08</v>
      </c>
      <c r="AY285">
        <v>0.19020000000000001</v>
      </c>
      <c r="AZ285">
        <v>861.64</v>
      </c>
      <c r="BA285">
        <v>4.9200000000000001E-2</v>
      </c>
      <c r="BB285" s="1">
        <v>1878.4</v>
      </c>
      <c r="BC285">
        <v>0.1071</v>
      </c>
      <c r="BD285" s="1">
        <v>17530.919999999998</v>
      </c>
      <c r="BE285" s="1">
        <v>6832.92</v>
      </c>
      <c r="BF285">
        <v>4.3449</v>
      </c>
      <c r="BG285">
        <v>0.46839999999999998</v>
      </c>
      <c r="BH285">
        <v>0.185</v>
      </c>
      <c r="BI285">
        <v>0.309</v>
      </c>
      <c r="BJ285">
        <v>2.69E-2</v>
      </c>
      <c r="BK285">
        <v>1.0699999999999999E-2</v>
      </c>
    </row>
    <row r="286" spans="1:63" x14ac:dyDescent="0.25">
      <c r="A286" t="s">
        <v>288</v>
      </c>
      <c r="B286">
        <v>50369</v>
      </c>
      <c r="C286">
        <v>126.48</v>
      </c>
      <c r="D286">
        <v>7.3</v>
      </c>
      <c r="E286">
        <v>923.04</v>
      </c>
      <c r="F286">
        <v>918.21</v>
      </c>
      <c r="G286">
        <v>2E-3</v>
      </c>
      <c r="H286">
        <v>4.0000000000000002E-4</v>
      </c>
      <c r="I286">
        <v>6.1000000000000004E-3</v>
      </c>
      <c r="J286">
        <v>1E-3</v>
      </c>
      <c r="K286">
        <v>2.6599999999999999E-2</v>
      </c>
      <c r="L286">
        <v>0.94210000000000005</v>
      </c>
      <c r="M286">
        <v>2.18E-2</v>
      </c>
      <c r="N286">
        <v>0.34699999999999998</v>
      </c>
      <c r="O286">
        <v>1.1999999999999999E-3</v>
      </c>
      <c r="P286">
        <v>0.14960000000000001</v>
      </c>
      <c r="Q286" s="1">
        <v>55502.080000000002</v>
      </c>
      <c r="R286">
        <v>0.22739999999999999</v>
      </c>
      <c r="S286">
        <v>0.17369999999999999</v>
      </c>
      <c r="T286">
        <v>0.5988</v>
      </c>
      <c r="U286">
        <v>8.4</v>
      </c>
      <c r="V286" s="1">
        <v>72519.399999999994</v>
      </c>
      <c r="W286">
        <v>105.09</v>
      </c>
      <c r="X286" s="1">
        <v>186539.65</v>
      </c>
      <c r="Y286">
        <v>0.79869999999999997</v>
      </c>
      <c r="Z286">
        <v>6.2300000000000001E-2</v>
      </c>
      <c r="AA286">
        <v>0.13900000000000001</v>
      </c>
      <c r="AB286">
        <v>0.20130000000000001</v>
      </c>
      <c r="AC286">
        <v>186.54</v>
      </c>
      <c r="AD286" s="1">
        <v>4868.12</v>
      </c>
      <c r="AE286">
        <v>508.06</v>
      </c>
      <c r="AF286" s="1">
        <v>172494.63</v>
      </c>
      <c r="AG286" t="s">
        <v>4</v>
      </c>
      <c r="AH286" s="1">
        <v>34792</v>
      </c>
      <c r="AI286" s="1">
        <v>53613.21</v>
      </c>
      <c r="AJ286">
        <v>36.29</v>
      </c>
      <c r="AK286">
        <v>24.03</v>
      </c>
      <c r="AL286">
        <v>27.26</v>
      </c>
      <c r="AM286">
        <v>4.4800000000000004</v>
      </c>
      <c r="AN286" s="1">
        <v>1481.2</v>
      </c>
      <c r="AO286">
        <v>1.4809000000000001</v>
      </c>
      <c r="AP286" s="1">
        <v>1611.99</v>
      </c>
      <c r="AQ286" s="1">
        <v>2373.81</v>
      </c>
      <c r="AR286" s="1">
        <v>6988.59</v>
      </c>
      <c r="AS286">
        <v>543.64</v>
      </c>
      <c r="AT286">
        <v>442.46</v>
      </c>
      <c r="AU286" s="1">
        <v>11960.49</v>
      </c>
      <c r="AV286" s="1">
        <v>6606.32</v>
      </c>
      <c r="AW286">
        <v>0.4612</v>
      </c>
      <c r="AX286" s="1">
        <v>5227.7</v>
      </c>
      <c r="AY286">
        <v>0.36499999999999999</v>
      </c>
      <c r="AZ286" s="1">
        <v>1754.81</v>
      </c>
      <c r="BA286">
        <v>0.1225</v>
      </c>
      <c r="BB286">
        <v>735.31</v>
      </c>
      <c r="BC286">
        <v>5.1299999999999998E-2</v>
      </c>
      <c r="BD286" s="1">
        <v>14324.14</v>
      </c>
      <c r="BE286" s="1">
        <v>5790.96</v>
      </c>
      <c r="BF286">
        <v>1.9374</v>
      </c>
      <c r="BG286">
        <v>0.52329999999999999</v>
      </c>
      <c r="BH286">
        <v>0.21829999999999999</v>
      </c>
      <c r="BI286">
        <v>0.1915</v>
      </c>
      <c r="BJ286">
        <v>3.5999999999999997E-2</v>
      </c>
      <c r="BK286">
        <v>3.1E-2</v>
      </c>
    </row>
    <row r="287" spans="1:63" x14ac:dyDescent="0.25">
      <c r="A287" t="s">
        <v>289</v>
      </c>
      <c r="B287">
        <v>45450</v>
      </c>
      <c r="C287">
        <v>61.14</v>
      </c>
      <c r="D287">
        <v>20.16</v>
      </c>
      <c r="E287" s="1">
        <v>1232.8499999999999</v>
      </c>
      <c r="F287" s="1">
        <v>1177.9100000000001</v>
      </c>
      <c r="G287">
        <v>2.5000000000000001E-3</v>
      </c>
      <c r="H287">
        <v>4.0000000000000002E-4</v>
      </c>
      <c r="I287">
        <v>1.04E-2</v>
      </c>
      <c r="J287">
        <v>1.1000000000000001E-3</v>
      </c>
      <c r="K287">
        <v>1.5299999999999999E-2</v>
      </c>
      <c r="L287">
        <v>0.93700000000000006</v>
      </c>
      <c r="M287">
        <v>3.32E-2</v>
      </c>
      <c r="N287">
        <v>0.54390000000000005</v>
      </c>
      <c r="O287">
        <v>1.1999999999999999E-3</v>
      </c>
      <c r="P287">
        <v>0.16420000000000001</v>
      </c>
      <c r="Q287" s="1">
        <v>53333.53</v>
      </c>
      <c r="R287">
        <v>0.2271</v>
      </c>
      <c r="S287">
        <v>0.20150000000000001</v>
      </c>
      <c r="T287">
        <v>0.57130000000000003</v>
      </c>
      <c r="U287">
        <v>11.34</v>
      </c>
      <c r="V287" s="1">
        <v>67117.81</v>
      </c>
      <c r="W287">
        <v>104.43</v>
      </c>
      <c r="X287" s="1">
        <v>133957.29999999999</v>
      </c>
      <c r="Y287">
        <v>0.68610000000000004</v>
      </c>
      <c r="Z287">
        <v>0.14360000000000001</v>
      </c>
      <c r="AA287">
        <v>0.17030000000000001</v>
      </c>
      <c r="AB287">
        <v>0.31390000000000001</v>
      </c>
      <c r="AC287">
        <v>133.96</v>
      </c>
      <c r="AD287" s="1">
        <v>3507.75</v>
      </c>
      <c r="AE287">
        <v>384.92</v>
      </c>
      <c r="AF287" s="1">
        <v>112201.31</v>
      </c>
      <c r="AG287" t="s">
        <v>4</v>
      </c>
      <c r="AH287" s="1">
        <v>30572</v>
      </c>
      <c r="AI287" s="1">
        <v>46076.68</v>
      </c>
      <c r="AJ287">
        <v>37.06</v>
      </c>
      <c r="AK287">
        <v>24.11</v>
      </c>
      <c r="AL287">
        <v>27.41</v>
      </c>
      <c r="AM287">
        <v>3.91</v>
      </c>
      <c r="AN287" s="1">
        <v>1513.91</v>
      </c>
      <c r="AO287">
        <v>0.95089999999999997</v>
      </c>
      <c r="AP287" s="1">
        <v>1538.27</v>
      </c>
      <c r="AQ287" s="1">
        <v>2284.0300000000002</v>
      </c>
      <c r="AR287" s="1">
        <v>6713.5</v>
      </c>
      <c r="AS287">
        <v>630.75</v>
      </c>
      <c r="AT287">
        <v>258.13</v>
      </c>
      <c r="AU287" s="1">
        <v>11424.68</v>
      </c>
      <c r="AV287" s="1">
        <v>7815.81</v>
      </c>
      <c r="AW287">
        <v>0.57679999999999998</v>
      </c>
      <c r="AX287" s="1">
        <v>3437.1</v>
      </c>
      <c r="AY287">
        <v>0.25359999999999999</v>
      </c>
      <c r="AZ287" s="1">
        <v>1287.3499999999999</v>
      </c>
      <c r="BA287">
        <v>9.5000000000000001E-2</v>
      </c>
      <c r="BB287" s="1">
        <v>1010.85</v>
      </c>
      <c r="BC287">
        <v>7.46E-2</v>
      </c>
      <c r="BD287" s="1">
        <v>13551.1</v>
      </c>
      <c r="BE287" s="1">
        <v>6695.1</v>
      </c>
      <c r="BF287">
        <v>2.5284</v>
      </c>
      <c r="BG287">
        <v>0.50590000000000002</v>
      </c>
      <c r="BH287">
        <v>0.23469999999999999</v>
      </c>
      <c r="BI287">
        <v>0.20419999999999999</v>
      </c>
      <c r="BJ287">
        <v>3.4700000000000002E-2</v>
      </c>
      <c r="BK287">
        <v>2.0400000000000001E-2</v>
      </c>
    </row>
    <row r="288" spans="1:63" x14ac:dyDescent="0.25">
      <c r="A288" t="s">
        <v>290</v>
      </c>
      <c r="B288">
        <v>50443</v>
      </c>
      <c r="C288">
        <v>55.52</v>
      </c>
      <c r="D288">
        <v>72.62</v>
      </c>
      <c r="E288" s="1">
        <v>4032.23</v>
      </c>
      <c r="F288" s="1">
        <v>3873.55</v>
      </c>
      <c r="G288">
        <v>2.6800000000000001E-2</v>
      </c>
      <c r="H288">
        <v>4.0000000000000002E-4</v>
      </c>
      <c r="I288">
        <v>2.2100000000000002E-2</v>
      </c>
      <c r="J288">
        <v>8.9999999999999998E-4</v>
      </c>
      <c r="K288">
        <v>3.5900000000000001E-2</v>
      </c>
      <c r="L288">
        <v>0.87970000000000004</v>
      </c>
      <c r="M288">
        <v>3.4200000000000001E-2</v>
      </c>
      <c r="N288">
        <v>0.15429999999999999</v>
      </c>
      <c r="O288">
        <v>1.1599999999999999E-2</v>
      </c>
      <c r="P288">
        <v>0.1191</v>
      </c>
      <c r="Q288" s="1">
        <v>68275.8</v>
      </c>
      <c r="R288">
        <v>0.18790000000000001</v>
      </c>
      <c r="S288">
        <v>0.18440000000000001</v>
      </c>
      <c r="T288">
        <v>0.62760000000000005</v>
      </c>
      <c r="U288">
        <v>23.76</v>
      </c>
      <c r="V288" s="1">
        <v>92124.7</v>
      </c>
      <c r="W288">
        <v>166.11</v>
      </c>
      <c r="X288" s="1">
        <v>220424.27</v>
      </c>
      <c r="Y288">
        <v>0.82</v>
      </c>
      <c r="Z288">
        <v>0.13420000000000001</v>
      </c>
      <c r="AA288">
        <v>4.58E-2</v>
      </c>
      <c r="AB288">
        <v>0.18</v>
      </c>
      <c r="AC288">
        <v>220.42</v>
      </c>
      <c r="AD288" s="1">
        <v>7982.54</v>
      </c>
      <c r="AE288">
        <v>866.45</v>
      </c>
      <c r="AF288" s="1">
        <v>223607.19</v>
      </c>
      <c r="AG288" t="s">
        <v>4</v>
      </c>
      <c r="AH288" s="1">
        <v>48665</v>
      </c>
      <c r="AI288" s="1">
        <v>92203.99</v>
      </c>
      <c r="AJ288">
        <v>61.8</v>
      </c>
      <c r="AK288">
        <v>34.78</v>
      </c>
      <c r="AL288">
        <v>39.01</v>
      </c>
      <c r="AM288">
        <v>4.29</v>
      </c>
      <c r="AN288" s="1">
        <v>1571.1</v>
      </c>
      <c r="AO288">
        <v>0.70579999999999998</v>
      </c>
      <c r="AP288" s="1">
        <v>1386.96</v>
      </c>
      <c r="AQ288" s="1">
        <v>2051.84</v>
      </c>
      <c r="AR288" s="1">
        <v>6708.48</v>
      </c>
      <c r="AS288">
        <v>687.36</v>
      </c>
      <c r="AT288">
        <v>362.64</v>
      </c>
      <c r="AU288" s="1">
        <v>11197.29</v>
      </c>
      <c r="AV288" s="1">
        <v>3614.72</v>
      </c>
      <c r="AW288">
        <v>0.2979</v>
      </c>
      <c r="AX288" s="1">
        <v>7152.96</v>
      </c>
      <c r="AY288">
        <v>0.58960000000000001</v>
      </c>
      <c r="AZ288">
        <v>940.8</v>
      </c>
      <c r="BA288">
        <v>7.7499999999999999E-2</v>
      </c>
      <c r="BB288">
        <v>424.02</v>
      </c>
      <c r="BC288">
        <v>3.49E-2</v>
      </c>
      <c r="BD288" s="1">
        <v>12132.49</v>
      </c>
      <c r="BE288" s="1">
        <v>2226.8000000000002</v>
      </c>
      <c r="BF288">
        <v>0.2878</v>
      </c>
      <c r="BG288">
        <v>0.58850000000000002</v>
      </c>
      <c r="BH288">
        <v>0.22869999999999999</v>
      </c>
      <c r="BI288">
        <v>0.1399</v>
      </c>
      <c r="BJ288">
        <v>2.7900000000000001E-2</v>
      </c>
      <c r="BK288">
        <v>1.4999999999999999E-2</v>
      </c>
    </row>
    <row r="289" spans="1:63" x14ac:dyDescent="0.25">
      <c r="A289" t="s">
        <v>291</v>
      </c>
      <c r="B289">
        <v>44230</v>
      </c>
      <c r="C289">
        <v>7.78</v>
      </c>
      <c r="D289">
        <v>174.01</v>
      </c>
      <c r="E289" s="1">
        <v>1353.39</v>
      </c>
      <c r="F289" s="1">
        <v>1283.93</v>
      </c>
      <c r="G289">
        <v>2.3E-3</v>
      </c>
      <c r="H289">
        <v>8.0000000000000004E-4</v>
      </c>
      <c r="I289">
        <v>0.1787</v>
      </c>
      <c r="J289">
        <v>1.1999999999999999E-3</v>
      </c>
      <c r="K289">
        <v>0.2616</v>
      </c>
      <c r="L289">
        <v>0.45200000000000001</v>
      </c>
      <c r="M289">
        <v>0.10340000000000001</v>
      </c>
      <c r="N289">
        <v>0.90290000000000004</v>
      </c>
      <c r="O289">
        <v>8.6599999999999996E-2</v>
      </c>
      <c r="P289">
        <v>0.16400000000000001</v>
      </c>
      <c r="Q289" s="1">
        <v>60424.63</v>
      </c>
      <c r="R289">
        <v>0.2707</v>
      </c>
      <c r="S289">
        <v>0.21279999999999999</v>
      </c>
      <c r="T289">
        <v>0.51659999999999995</v>
      </c>
      <c r="U289">
        <v>11.44</v>
      </c>
      <c r="V289" s="1">
        <v>81715.42</v>
      </c>
      <c r="W289">
        <v>115.63</v>
      </c>
      <c r="X289" s="1">
        <v>75177.58</v>
      </c>
      <c r="Y289">
        <v>0.62719999999999998</v>
      </c>
      <c r="Z289">
        <v>0.30559999999999998</v>
      </c>
      <c r="AA289">
        <v>6.7299999999999999E-2</v>
      </c>
      <c r="AB289">
        <v>0.37280000000000002</v>
      </c>
      <c r="AC289">
        <v>75.180000000000007</v>
      </c>
      <c r="AD289" s="1">
        <v>3454.14</v>
      </c>
      <c r="AE289">
        <v>388.21</v>
      </c>
      <c r="AF289" s="1">
        <v>66713.45</v>
      </c>
      <c r="AG289" t="s">
        <v>4</v>
      </c>
      <c r="AH289" s="1">
        <v>26456</v>
      </c>
      <c r="AI289" s="1">
        <v>37393.43</v>
      </c>
      <c r="AJ289">
        <v>56.55</v>
      </c>
      <c r="AK289">
        <v>41.17</v>
      </c>
      <c r="AL289">
        <v>46.88</v>
      </c>
      <c r="AM289">
        <v>4.55</v>
      </c>
      <c r="AN289">
        <v>0</v>
      </c>
      <c r="AO289">
        <v>1.0728</v>
      </c>
      <c r="AP289" s="1">
        <v>2029.87</v>
      </c>
      <c r="AQ289" s="1">
        <v>2344.7199999999998</v>
      </c>
      <c r="AR289" s="1">
        <v>7405.47</v>
      </c>
      <c r="AS289">
        <v>732.06</v>
      </c>
      <c r="AT289">
        <v>495.37</v>
      </c>
      <c r="AU289" s="1">
        <v>13007.49</v>
      </c>
      <c r="AV289" s="1">
        <v>10261.799999999999</v>
      </c>
      <c r="AW289">
        <v>0.62490000000000001</v>
      </c>
      <c r="AX289" s="1">
        <v>3241.93</v>
      </c>
      <c r="AY289">
        <v>0.19739999999999999</v>
      </c>
      <c r="AZ289" s="1">
        <v>1359.94</v>
      </c>
      <c r="BA289">
        <v>8.2799999999999999E-2</v>
      </c>
      <c r="BB289" s="1">
        <v>1556.82</v>
      </c>
      <c r="BC289">
        <v>9.4799999999999995E-2</v>
      </c>
      <c r="BD289" s="1">
        <v>16420.5</v>
      </c>
      <c r="BE289" s="1">
        <v>8064.52</v>
      </c>
      <c r="BF289">
        <v>4.8863000000000003</v>
      </c>
      <c r="BG289">
        <v>0.50900000000000001</v>
      </c>
      <c r="BH289">
        <v>0.21529999999999999</v>
      </c>
      <c r="BI289">
        <v>0.2412</v>
      </c>
      <c r="BJ289">
        <v>2.4400000000000002E-2</v>
      </c>
      <c r="BK289">
        <v>1.01E-2</v>
      </c>
    </row>
    <row r="290" spans="1:63" x14ac:dyDescent="0.25">
      <c r="A290" t="s">
        <v>292</v>
      </c>
      <c r="B290">
        <v>49080</v>
      </c>
      <c r="C290">
        <v>129.05000000000001</v>
      </c>
      <c r="D290">
        <v>12.35</v>
      </c>
      <c r="E290" s="1">
        <v>1593.65</v>
      </c>
      <c r="F290" s="1">
        <v>1561.81</v>
      </c>
      <c r="G290">
        <v>2E-3</v>
      </c>
      <c r="H290">
        <v>2.9999999999999997E-4</v>
      </c>
      <c r="I290">
        <v>6.4999999999999997E-3</v>
      </c>
      <c r="J290">
        <v>8.9999999999999998E-4</v>
      </c>
      <c r="K290">
        <v>1.35E-2</v>
      </c>
      <c r="L290">
        <v>0.95850000000000002</v>
      </c>
      <c r="M290">
        <v>1.8200000000000001E-2</v>
      </c>
      <c r="N290">
        <v>0.3735</v>
      </c>
      <c r="O290">
        <v>1E-3</v>
      </c>
      <c r="P290">
        <v>0.14480000000000001</v>
      </c>
      <c r="Q290" s="1">
        <v>56413.77</v>
      </c>
      <c r="R290">
        <v>0.2092</v>
      </c>
      <c r="S290">
        <v>0.182</v>
      </c>
      <c r="T290">
        <v>0.60880000000000001</v>
      </c>
      <c r="U290">
        <v>12.59</v>
      </c>
      <c r="V290" s="1">
        <v>74854.91</v>
      </c>
      <c r="W290">
        <v>121.64</v>
      </c>
      <c r="X290" s="1">
        <v>155839.98000000001</v>
      </c>
      <c r="Y290">
        <v>0.83079999999999998</v>
      </c>
      <c r="Z290">
        <v>6.0299999999999999E-2</v>
      </c>
      <c r="AA290">
        <v>0.1089</v>
      </c>
      <c r="AB290">
        <v>0.16919999999999999</v>
      </c>
      <c r="AC290">
        <v>155.84</v>
      </c>
      <c r="AD290" s="1">
        <v>3954.18</v>
      </c>
      <c r="AE290">
        <v>461.17</v>
      </c>
      <c r="AF290" s="1">
        <v>146757.43</v>
      </c>
      <c r="AG290" t="s">
        <v>4</v>
      </c>
      <c r="AH290" s="1">
        <v>35703</v>
      </c>
      <c r="AI290" s="1">
        <v>54128.54</v>
      </c>
      <c r="AJ290">
        <v>36.47</v>
      </c>
      <c r="AK290">
        <v>23.95</v>
      </c>
      <c r="AL290">
        <v>26.23</v>
      </c>
      <c r="AM290">
        <v>4.2</v>
      </c>
      <c r="AN290" s="1">
        <v>1283.47</v>
      </c>
      <c r="AO290">
        <v>1.0726</v>
      </c>
      <c r="AP290" s="1">
        <v>1400.8</v>
      </c>
      <c r="AQ290" s="1">
        <v>2350.2800000000002</v>
      </c>
      <c r="AR290" s="1">
        <v>6512.36</v>
      </c>
      <c r="AS290">
        <v>580.75</v>
      </c>
      <c r="AT290">
        <v>350.98</v>
      </c>
      <c r="AU290" s="1">
        <v>11195.17</v>
      </c>
      <c r="AV290" s="1">
        <v>6383.58</v>
      </c>
      <c r="AW290">
        <v>0.50890000000000002</v>
      </c>
      <c r="AX290" s="1">
        <v>3964.22</v>
      </c>
      <c r="AY290">
        <v>0.316</v>
      </c>
      <c r="AZ290" s="1">
        <v>1450.89</v>
      </c>
      <c r="BA290">
        <v>0.1157</v>
      </c>
      <c r="BB290">
        <v>745.69</v>
      </c>
      <c r="BC290">
        <v>5.9400000000000001E-2</v>
      </c>
      <c r="BD290" s="1">
        <v>12544.39</v>
      </c>
      <c r="BE290" s="1">
        <v>5586.3</v>
      </c>
      <c r="BF290">
        <v>1.7211000000000001</v>
      </c>
      <c r="BG290">
        <v>0.52290000000000003</v>
      </c>
      <c r="BH290">
        <v>0.22989999999999999</v>
      </c>
      <c r="BI290">
        <v>0.19670000000000001</v>
      </c>
      <c r="BJ290">
        <v>3.6200000000000003E-2</v>
      </c>
      <c r="BK290">
        <v>1.43E-2</v>
      </c>
    </row>
    <row r="291" spans="1:63" x14ac:dyDescent="0.25">
      <c r="A291" t="s">
        <v>293</v>
      </c>
      <c r="B291">
        <v>44248</v>
      </c>
      <c r="C291">
        <v>188.43</v>
      </c>
      <c r="D291">
        <v>11.59</v>
      </c>
      <c r="E291" s="1">
        <v>2183.1999999999998</v>
      </c>
      <c r="F291" s="1">
        <v>2104.42</v>
      </c>
      <c r="G291">
        <v>3.3E-3</v>
      </c>
      <c r="H291">
        <v>4.0000000000000002E-4</v>
      </c>
      <c r="I291">
        <v>8.3999999999999995E-3</v>
      </c>
      <c r="J291">
        <v>8.9999999999999998E-4</v>
      </c>
      <c r="K291">
        <v>1.37E-2</v>
      </c>
      <c r="L291">
        <v>0.94789999999999996</v>
      </c>
      <c r="M291">
        <v>2.53E-2</v>
      </c>
      <c r="N291">
        <v>0.61140000000000005</v>
      </c>
      <c r="O291">
        <v>1.6000000000000001E-3</v>
      </c>
      <c r="P291">
        <v>0.16750000000000001</v>
      </c>
      <c r="Q291" s="1">
        <v>54391.62</v>
      </c>
      <c r="R291">
        <v>0.24759999999999999</v>
      </c>
      <c r="S291">
        <v>0.17530000000000001</v>
      </c>
      <c r="T291">
        <v>0.57720000000000005</v>
      </c>
      <c r="U291">
        <v>16.420000000000002</v>
      </c>
      <c r="V291" s="1">
        <v>76411.990000000005</v>
      </c>
      <c r="W291">
        <v>128.47999999999999</v>
      </c>
      <c r="X291" s="1">
        <v>153066.98000000001</v>
      </c>
      <c r="Y291">
        <v>0.66669999999999996</v>
      </c>
      <c r="Z291">
        <v>0.14610000000000001</v>
      </c>
      <c r="AA291">
        <v>0.18720000000000001</v>
      </c>
      <c r="AB291">
        <v>0.33329999999999999</v>
      </c>
      <c r="AC291">
        <v>153.07</v>
      </c>
      <c r="AD291" s="1">
        <v>3710.45</v>
      </c>
      <c r="AE291">
        <v>385.46</v>
      </c>
      <c r="AF291" s="1">
        <v>139327</v>
      </c>
      <c r="AG291" t="s">
        <v>4</v>
      </c>
      <c r="AH291" s="1">
        <v>30758</v>
      </c>
      <c r="AI291" s="1">
        <v>47563.92</v>
      </c>
      <c r="AJ291">
        <v>30.84</v>
      </c>
      <c r="AK291">
        <v>22.78</v>
      </c>
      <c r="AL291">
        <v>24.71</v>
      </c>
      <c r="AM291">
        <v>3.91</v>
      </c>
      <c r="AN291" s="1">
        <v>1050.6600000000001</v>
      </c>
      <c r="AO291">
        <v>0.95420000000000005</v>
      </c>
      <c r="AP291" s="1">
        <v>1444.37</v>
      </c>
      <c r="AQ291" s="1">
        <v>2294.59</v>
      </c>
      <c r="AR291" s="1">
        <v>6780.7</v>
      </c>
      <c r="AS291">
        <v>515.5</v>
      </c>
      <c r="AT291">
        <v>305.52</v>
      </c>
      <c r="AU291" s="1">
        <v>11340.67</v>
      </c>
      <c r="AV291" s="1">
        <v>7211.61</v>
      </c>
      <c r="AW291">
        <v>0.55410000000000004</v>
      </c>
      <c r="AX291" s="1">
        <v>3426.77</v>
      </c>
      <c r="AY291">
        <v>0.26329999999999998</v>
      </c>
      <c r="AZ291" s="1">
        <v>1252.5999999999999</v>
      </c>
      <c r="BA291">
        <v>9.6299999999999997E-2</v>
      </c>
      <c r="BB291" s="1">
        <v>1123.02</v>
      </c>
      <c r="BC291">
        <v>8.6300000000000002E-2</v>
      </c>
      <c r="BD291" s="1">
        <v>13014</v>
      </c>
      <c r="BE291" s="1">
        <v>6266.53</v>
      </c>
      <c r="BF291">
        <v>2.4291999999999998</v>
      </c>
      <c r="BG291">
        <v>0.53290000000000004</v>
      </c>
      <c r="BH291">
        <v>0.2349</v>
      </c>
      <c r="BI291">
        <v>0.17949999999999999</v>
      </c>
      <c r="BJ291">
        <v>3.61E-2</v>
      </c>
      <c r="BK291">
        <v>1.66E-2</v>
      </c>
    </row>
    <row r="292" spans="1:63" x14ac:dyDescent="0.25">
      <c r="A292" t="s">
        <v>294</v>
      </c>
      <c r="B292">
        <v>44255</v>
      </c>
      <c r="C292">
        <v>74.709999999999994</v>
      </c>
      <c r="D292">
        <v>30.77</v>
      </c>
      <c r="E292" s="1">
        <v>2298.6</v>
      </c>
      <c r="F292" s="1">
        <v>2263.87</v>
      </c>
      <c r="G292">
        <v>6.0000000000000001E-3</v>
      </c>
      <c r="H292">
        <v>3.7000000000000002E-3</v>
      </c>
      <c r="I292">
        <v>1.66E-2</v>
      </c>
      <c r="J292">
        <v>1.2999999999999999E-3</v>
      </c>
      <c r="K292">
        <v>4.5400000000000003E-2</v>
      </c>
      <c r="L292">
        <v>0.88500000000000001</v>
      </c>
      <c r="M292">
        <v>4.2099999999999999E-2</v>
      </c>
      <c r="N292">
        <v>0.41849999999999998</v>
      </c>
      <c r="O292">
        <v>1.17E-2</v>
      </c>
      <c r="P292">
        <v>0.14960000000000001</v>
      </c>
      <c r="Q292" s="1">
        <v>59966.239999999998</v>
      </c>
      <c r="R292">
        <v>0.20469999999999999</v>
      </c>
      <c r="S292">
        <v>0.184</v>
      </c>
      <c r="T292">
        <v>0.61129999999999995</v>
      </c>
      <c r="U292">
        <v>16.03</v>
      </c>
      <c r="V292" s="1">
        <v>79606.84</v>
      </c>
      <c r="W292">
        <v>138.68</v>
      </c>
      <c r="X292" s="1">
        <v>152103.12</v>
      </c>
      <c r="Y292">
        <v>0.746</v>
      </c>
      <c r="Z292">
        <v>0.18160000000000001</v>
      </c>
      <c r="AA292">
        <v>7.2400000000000006E-2</v>
      </c>
      <c r="AB292">
        <v>0.254</v>
      </c>
      <c r="AC292">
        <v>152.1</v>
      </c>
      <c r="AD292" s="1">
        <v>4647.45</v>
      </c>
      <c r="AE292">
        <v>527.29999999999995</v>
      </c>
      <c r="AF292" s="1">
        <v>142006.71</v>
      </c>
      <c r="AG292" t="s">
        <v>4</v>
      </c>
      <c r="AH292" s="1">
        <v>34920</v>
      </c>
      <c r="AI292" s="1">
        <v>53122.559999999998</v>
      </c>
      <c r="AJ292">
        <v>44.87</v>
      </c>
      <c r="AK292">
        <v>28.07</v>
      </c>
      <c r="AL292">
        <v>33.090000000000003</v>
      </c>
      <c r="AM292">
        <v>3.71</v>
      </c>
      <c r="AN292" s="1">
        <v>1123.78</v>
      </c>
      <c r="AO292">
        <v>1.0496000000000001</v>
      </c>
      <c r="AP292" s="1">
        <v>1333.3</v>
      </c>
      <c r="AQ292" s="1">
        <v>1993.81</v>
      </c>
      <c r="AR292" s="1">
        <v>6491.98</v>
      </c>
      <c r="AS292">
        <v>723.27</v>
      </c>
      <c r="AT292">
        <v>265.45999999999998</v>
      </c>
      <c r="AU292" s="1">
        <v>10807.82</v>
      </c>
      <c r="AV292" s="1">
        <v>5451.22</v>
      </c>
      <c r="AW292">
        <v>0.44500000000000001</v>
      </c>
      <c r="AX292" s="1">
        <v>4563.34</v>
      </c>
      <c r="AY292">
        <v>0.3725</v>
      </c>
      <c r="AZ292" s="1">
        <v>1412.47</v>
      </c>
      <c r="BA292">
        <v>0.1153</v>
      </c>
      <c r="BB292">
        <v>823.2</v>
      </c>
      <c r="BC292">
        <v>6.7199999999999996E-2</v>
      </c>
      <c r="BD292" s="1">
        <v>12250.23</v>
      </c>
      <c r="BE292" s="1">
        <v>4544.9799999999996</v>
      </c>
      <c r="BF292">
        <v>1.3299000000000001</v>
      </c>
      <c r="BG292">
        <v>0.53680000000000005</v>
      </c>
      <c r="BH292">
        <v>0.2213</v>
      </c>
      <c r="BI292">
        <v>0.1966</v>
      </c>
      <c r="BJ292">
        <v>2.93E-2</v>
      </c>
      <c r="BK292">
        <v>1.6E-2</v>
      </c>
    </row>
    <row r="293" spans="1:63" x14ac:dyDescent="0.25">
      <c r="A293" t="s">
        <v>295</v>
      </c>
      <c r="B293">
        <v>44263</v>
      </c>
      <c r="C293">
        <v>16</v>
      </c>
      <c r="D293">
        <v>400.92</v>
      </c>
      <c r="E293" s="1">
        <v>6414.76</v>
      </c>
      <c r="F293" s="1">
        <v>4818.93</v>
      </c>
      <c r="G293">
        <v>3.0999999999999999E-3</v>
      </c>
      <c r="H293">
        <v>5.9999999999999995E-4</v>
      </c>
      <c r="I293">
        <v>0.40589999999999998</v>
      </c>
      <c r="J293">
        <v>1.5E-3</v>
      </c>
      <c r="K293">
        <v>0.1104</v>
      </c>
      <c r="L293">
        <v>0.36799999999999999</v>
      </c>
      <c r="M293">
        <v>0.1105</v>
      </c>
      <c r="N293">
        <v>0.96779999999999999</v>
      </c>
      <c r="O293">
        <v>4.5699999999999998E-2</v>
      </c>
      <c r="P293">
        <v>0.1908</v>
      </c>
      <c r="Q293" s="1">
        <v>59168.77</v>
      </c>
      <c r="R293">
        <v>0.30759999999999998</v>
      </c>
      <c r="S293">
        <v>0.17710000000000001</v>
      </c>
      <c r="T293">
        <v>0.51539999999999997</v>
      </c>
      <c r="U293">
        <v>50.57</v>
      </c>
      <c r="V293" s="1">
        <v>81505.72</v>
      </c>
      <c r="W293">
        <v>125.53</v>
      </c>
      <c r="X293" s="1">
        <v>73966.960000000006</v>
      </c>
      <c r="Y293">
        <v>0.63919999999999999</v>
      </c>
      <c r="Z293">
        <v>0.28520000000000001</v>
      </c>
      <c r="AA293">
        <v>7.5600000000000001E-2</v>
      </c>
      <c r="AB293">
        <v>0.36080000000000001</v>
      </c>
      <c r="AC293">
        <v>73.97</v>
      </c>
      <c r="AD293" s="1">
        <v>3338.83</v>
      </c>
      <c r="AE293">
        <v>425.88</v>
      </c>
      <c r="AF293" s="1">
        <v>65216.68</v>
      </c>
      <c r="AG293" t="s">
        <v>4</v>
      </c>
      <c r="AH293" s="1">
        <v>24955</v>
      </c>
      <c r="AI293" s="1">
        <v>37111.949999999997</v>
      </c>
      <c r="AJ293">
        <v>62.19</v>
      </c>
      <c r="AK293">
        <v>41.54</v>
      </c>
      <c r="AL293">
        <v>48</v>
      </c>
      <c r="AM293">
        <v>4.54</v>
      </c>
      <c r="AN293">
        <v>2.13</v>
      </c>
      <c r="AO293">
        <v>1.1838</v>
      </c>
      <c r="AP293" s="1">
        <v>2129.5700000000002</v>
      </c>
      <c r="AQ293" s="1">
        <v>2773.47</v>
      </c>
      <c r="AR293" s="1">
        <v>7550.71</v>
      </c>
      <c r="AS293">
        <v>960.08</v>
      </c>
      <c r="AT293">
        <v>575.78</v>
      </c>
      <c r="AU293" s="1">
        <v>13989.6</v>
      </c>
      <c r="AV293" s="1">
        <v>11661.09</v>
      </c>
      <c r="AW293">
        <v>0.63590000000000002</v>
      </c>
      <c r="AX293" s="1">
        <v>3926.12</v>
      </c>
      <c r="AY293">
        <v>0.21410000000000001</v>
      </c>
      <c r="AZ293">
        <v>798.02</v>
      </c>
      <c r="BA293">
        <v>4.3499999999999997E-2</v>
      </c>
      <c r="BB293" s="1">
        <v>1951.55</v>
      </c>
      <c r="BC293">
        <v>0.10639999999999999</v>
      </c>
      <c r="BD293" s="1">
        <v>18336.77</v>
      </c>
      <c r="BE293" s="1">
        <v>6154.88</v>
      </c>
      <c r="BF293">
        <v>3.7928999999999999</v>
      </c>
      <c r="BG293">
        <v>0.4526</v>
      </c>
      <c r="BH293">
        <v>0.1802</v>
      </c>
      <c r="BI293">
        <v>0.33129999999999998</v>
      </c>
      <c r="BJ293">
        <v>2.47E-2</v>
      </c>
      <c r="BK293">
        <v>1.0999999999999999E-2</v>
      </c>
    </row>
    <row r="294" spans="1:63" x14ac:dyDescent="0.25">
      <c r="A294" t="s">
        <v>296</v>
      </c>
      <c r="B294">
        <v>50203</v>
      </c>
      <c r="C294">
        <v>61.1</v>
      </c>
      <c r="D294">
        <v>10.4</v>
      </c>
      <c r="E294">
        <v>635.30999999999995</v>
      </c>
      <c r="F294">
        <v>643.49</v>
      </c>
      <c r="G294">
        <v>2.5000000000000001E-3</v>
      </c>
      <c r="H294">
        <v>5.0000000000000001E-4</v>
      </c>
      <c r="I294">
        <v>7.1000000000000004E-3</v>
      </c>
      <c r="J294">
        <v>8.0000000000000004E-4</v>
      </c>
      <c r="K294">
        <v>3.9E-2</v>
      </c>
      <c r="L294">
        <v>0.92689999999999995</v>
      </c>
      <c r="M294">
        <v>2.3300000000000001E-2</v>
      </c>
      <c r="N294">
        <v>0.30990000000000001</v>
      </c>
      <c r="O294">
        <v>3.5999999999999999E-3</v>
      </c>
      <c r="P294">
        <v>0.14119999999999999</v>
      </c>
      <c r="Q294" s="1">
        <v>55442.15</v>
      </c>
      <c r="R294">
        <v>0.23810000000000001</v>
      </c>
      <c r="S294">
        <v>0.15740000000000001</v>
      </c>
      <c r="T294">
        <v>0.60460000000000003</v>
      </c>
      <c r="U294">
        <v>6.32</v>
      </c>
      <c r="V294" s="1">
        <v>69434.240000000005</v>
      </c>
      <c r="W294">
        <v>96.8</v>
      </c>
      <c r="X294" s="1">
        <v>177312.07</v>
      </c>
      <c r="Y294">
        <v>0.81320000000000003</v>
      </c>
      <c r="Z294">
        <v>9.5000000000000001E-2</v>
      </c>
      <c r="AA294">
        <v>9.1899999999999996E-2</v>
      </c>
      <c r="AB294">
        <v>0.18679999999999999</v>
      </c>
      <c r="AC294">
        <v>177.31</v>
      </c>
      <c r="AD294" s="1">
        <v>4858.8999999999996</v>
      </c>
      <c r="AE294">
        <v>568.92999999999995</v>
      </c>
      <c r="AF294" s="1">
        <v>161300.79999999999</v>
      </c>
      <c r="AG294" t="s">
        <v>4</v>
      </c>
      <c r="AH294" s="1">
        <v>35743</v>
      </c>
      <c r="AI294" s="1">
        <v>53978.78</v>
      </c>
      <c r="AJ294">
        <v>39.630000000000003</v>
      </c>
      <c r="AK294">
        <v>25.61</v>
      </c>
      <c r="AL294">
        <v>30.06</v>
      </c>
      <c r="AM294">
        <v>4.3899999999999997</v>
      </c>
      <c r="AN294" s="1">
        <v>1757.39</v>
      </c>
      <c r="AO294">
        <v>1.3083</v>
      </c>
      <c r="AP294" s="1">
        <v>1767.42</v>
      </c>
      <c r="AQ294" s="1">
        <v>2442.0700000000002</v>
      </c>
      <c r="AR294" s="1">
        <v>6947.21</v>
      </c>
      <c r="AS294">
        <v>476.72</v>
      </c>
      <c r="AT294">
        <v>350.89</v>
      </c>
      <c r="AU294" s="1">
        <v>11984.31</v>
      </c>
      <c r="AV294" s="1">
        <v>6532.75</v>
      </c>
      <c r="AW294">
        <v>0.45269999999999999</v>
      </c>
      <c r="AX294" s="1">
        <v>5243.12</v>
      </c>
      <c r="AY294">
        <v>0.36330000000000001</v>
      </c>
      <c r="AZ294" s="1">
        <v>1971.46</v>
      </c>
      <c r="BA294">
        <v>0.1366</v>
      </c>
      <c r="BB294">
        <v>684.67</v>
      </c>
      <c r="BC294">
        <v>4.7399999999999998E-2</v>
      </c>
      <c r="BD294" s="1">
        <v>14432</v>
      </c>
      <c r="BE294" s="1">
        <v>5625.15</v>
      </c>
      <c r="BF294">
        <v>1.6493</v>
      </c>
      <c r="BG294">
        <v>0.52429999999999999</v>
      </c>
      <c r="BH294">
        <v>0.2046</v>
      </c>
      <c r="BI294">
        <v>0.2157</v>
      </c>
      <c r="BJ294">
        <v>3.27E-2</v>
      </c>
      <c r="BK294">
        <v>2.2700000000000001E-2</v>
      </c>
    </row>
    <row r="295" spans="1:63" x14ac:dyDescent="0.25">
      <c r="A295" t="s">
        <v>297</v>
      </c>
      <c r="B295">
        <v>45468</v>
      </c>
      <c r="C295">
        <v>110.14</v>
      </c>
      <c r="D295">
        <v>9.0399999999999991</v>
      </c>
      <c r="E295">
        <v>995.62</v>
      </c>
      <c r="F295">
        <v>986.29</v>
      </c>
      <c r="G295">
        <v>1.8E-3</v>
      </c>
      <c r="H295">
        <v>4.0000000000000002E-4</v>
      </c>
      <c r="I295">
        <v>5.5999999999999999E-3</v>
      </c>
      <c r="J295">
        <v>1.5E-3</v>
      </c>
      <c r="K295">
        <v>1.2999999999999999E-2</v>
      </c>
      <c r="L295">
        <v>0.95599999999999996</v>
      </c>
      <c r="M295">
        <v>2.18E-2</v>
      </c>
      <c r="N295">
        <v>0.40560000000000002</v>
      </c>
      <c r="O295">
        <v>1.6000000000000001E-3</v>
      </c>
      <c r="P295">
        <v>0.14610000000000001</v>
      </c>
      <c r="Q295" s="1">
        <v>54478.65</v>
      </c>
      <c r="R295">
        <v>0.23630000000000001</v>
      </c>
      <c r="S295">
        <v>0.18579999999999999</v>
      </c>
      <c r="T295">
        <v>0.57799999999999996</v>
      </c>
      <c r="U295">
        <v>9.01</v>
      </c>
      <c r="V295" s="1">
        <v>69304.38</v>
      </c>
      <c r="W295">
        <v>105.88</v>
      </c>
      <c r="X295" s="1">
        <v>159741.48000000001</v>
      </c>
      <c r="Y295">
        <v>0.79400000000000004</v>
      </c>
      <c r="Z295">
        <v>6.3700000000000007E-2</v>
      </c>
      <c r="AA295">
        <v>0.14219999999999999</v>
      </c>
      <c r="AB295">
        <v>0.20599999999999999</v>
      </c>
      <c r="AC295">
        <v>159.74</v>
      </c>
      <c r="AD295" s="1">
        <v>4252.22</v>
      </c>
      <c r="AE295">
        <v>444.58</v>
      </c>
      <c r="AF295" s="1">
        <v>144410.76999999999</v>
      </c>
      <c r="AG295" t="s">
        <v>4</v>
      </c>
      <c r="AH295" s="1">
        <v>32898</v>
      </c>
      <c r="AI295" s="1">
        <v>49337.72</v>
      </c>
      <c r="AJ295">
        <v>37.06</v>
      </c>
      <c r="AK295">
        <v>24.24</v>
      </c>
      <c r="AL295">
        <v>26.73</v>
      </c>
      <c r="AM295">
        <v>4.3499999999999996</v>
      </c>
      <c r="AN295" s="1">
        <v>1154.56</v>
      </c>
      <c r="AO295">
        <v>1.343</v>
      </c>
      <c r="AP295" s="1">
        <v>1565.78</v>
      </c>
      <c r="AQ295" s="1">
        <v>2380.7800000000002</v>
      </c>
      <c r="AR295" s="1">
        <v>6548.03</v>
      </c>
      <c r="AS295">
        <v>541.29999999999995</v>
      </c>
      <c r="AT295">
        <v>342.03</v>
      </c>
      <c r="AU295" s="1">
        <v>11377.92</v>
      </c>
      <c r="AV295" s="1">
        <v>6836.56</v>
      </c>
      <c r="AW295">
        <v>0.49780000000000002</v>
      </c>
      <c r="AX295" s="1">
        <v>4527.5200000000004</v>
      </c>
      <c r="AY295">
        <v>0.32969999999999999</v>
      </c>
      <c r="AZ295" s="1">
        <v>1550.14</v>
      </c>
      <c r="BA295">
        <v>0.1129</v>
      </c>
      <c r="BB295">
        <v>818.1</v>
      </c>
      <c r="BC295">
        <v>5.96E-2</v>
      </c>
      <c r="BD295" s="1">
        <v>13732.32</v>
      </c>
      <c r="BE295" s="1">
        <v>6136.44</v>
      </c>
      <c r="BF295">
        <v>2.2397999999999998</v>
      </c>
      <c r="BG295">
        <v>0.51390000000000002</v>
      </c>
      <c r="BH295">
        <v>0.2321</v>
      </c>
      <c r="BI295">
        <v>0.19919999999999999</v>
      </c>
      <c r="BJ295">
        <v>3.4700000000000002E-2</v>
      </c>
      <c r="BK295">
        <v>2.0199999999999999E-2</v>
      </c>
    </row>
    <row r="296" spans="1:63" x14ac:dyDescent="0.25">
      <c r="A296" t="s">
        <v>298</v>
      </c>
      <c r="B296">
        <v>49874</v>
      </c>
      <c r="C296">
        <v>43.81</v>
      </c>
      <c r="D296">
        <v>52.08</v>
      </c>
      <c r="E296" s="1">
        <v>2281.44</v>
      </c>
      <c r="F296" s="1">
        <v>2237.63</v>
      </c>
      <c r="G296">
        <v>7.4000000000000003E-3</v>
      </c>
      <c r="H296">
        <v>5.9999999999999995E-4</v>
      </c>
      <c r="I296">
        <v>8.6999999999999994E-3</v>
      </c>
      <c r="J296">
        <v>6.9999999999999999E-4</v>
      </c>
      <c r="K296">
        <v>2.18E-2</v>
      </c>
      <c r="L296">
        <v>0.92869999999999997</v>
      </c>
      <c r="M296">
        <v>3.2099999999999997E-2</v>
      </c>
      <c r="N296">
        <v>0.33289999999999997</v>
      </c>
      <c r="O296">
        <v>4.7000000000000002E-3</v>
      </c>
      <c r="P296">
        <v>0.13569999999999999</v>
      </c>
      <c r="Q296" s="1">
        <v>59978.87</v>
      </c>
      <c r="R296">
        <v>0.20100000000000001</v>
      </c>
      <c r="S296">
        <v>0.18579999999999999</v>
      </c>
      <c r="T296">
        <v>0.61319999999999997</v>
      </c>
      <c r="U296">
        <v>14.96</v>
      </c>
      <c r="V296" s="1">
        <v>80477.84</v>
      </c>
      <c r="W296">
        <v>147.68</v>
      </c>
      <c r="X296" s="1">
        <v>155449.60999999999</v>
      </c>
      <c r="Y296">
        <v>0.77270000000000005</v>
      </c>
      <c r="Z296">
        <v>0.15240000000000001</v>
      </c>
      <c r="AA296">
        <v>7.4800000000000005E-2</v>
      </c>
      <c r="AB296">
        <v>0.2273</v>
      </c>
      <c r="AC296">
        <v>155.44999999999999</v>
      </c>
      <c r="AD296" s="1">
        <v>4874.87</v>
      </c>
      <c r="AE296">
        <v>567.78</v>
      </c>
      <c r="AF296" s="1">
        <v>143923.98000000001</v>
      </c>
      <c r="AG296" t="s">
        <v>4</v>
      </c>
      <c r="AH296" s="1">
        <v>35354</v>
      </c>
      <c r="AI296" s="1">
        <v>56662.6</v>
      </c>
      <c r="AJ296">
        <v>50.81</v>
      </c>
      <c r="AK296">
        <v>29.41</v>
      </c>
      <c r="AL296">
        <v>35.03</v>
      </c>
      <c r="AM296">
        <v>4.9000000000000004</v>
      </c>
      <c r="AN296" s="1">
        <v>1061.69</v>
      </c>
      <c r="AO296">
        <v>0.90720000000000001</v>
      </c>
      <c r="AP296" s="1">
        <v>1328.08</v>
      </c>
      <c r="AQ296" s="1">
        <v>1879.41</v>
      </c>
      <c r="AR296" s="1">
        <v>6027.55</v>
      </c>
      <c r="AS296">
        <v>641.07000000000005</v>
      </c>
      <c r="AT296">
        <v>325.01</v>
      </c>
      <c r="AU296" s="1">
        <v>10201.129999999999</v>
      </c>
      <c r="AV296" s="1">
        <v>5191.8500000000004</v>
      </c>
      <c r="AW296">
        <v>0.45219999999999999</v>
      </c>
      <c r="AX296" s="1">
        <v>4536.22</v>
      </c>
      <c r="AY296">
        <v>0.39510000000000001</v>
      </c>
      <c r="AZ296" s="1">
        <v>1088.81</v>
      </c>
      <c r="BA296">
        <v>9.4799999999999995E-2</v>
      </c>
      <c r="BB296">
        <v>665.33</v>
      </c>
      <c r="BC296">
        <v>5.79E-2</v>
      </c>
      <c r="BD296" s="1">
        <v>11482.22</v>
      </c>
      <c r="BE296" s="1">
        <v>4312.22</v>
      </c>
      <c r="BF296">
        <v>1.1084000000000001</v>
      </c>
      <c r="BG296">
        <v>0.55220000000000002</v>
      </c>
      <c r="BH296">
        <v>0.2248</v>
      </c>
      <c r="BI296">
        <v>0.1782</v>
      </c>
      <c r="BJ296">
        <v>3.0200000000000001E-2</v>
      </c>
      <c r="BK296">
        <v>1.46E-2</v>
      </c>
    </row>
    <row r="297" spans="1:63" x14ac:dyDescent="0.25">
      <c r="A297" t="s">
        <v>299</v>
      </c>
      <c r="B297">
        <v>44271</v>
      </c>
      <c r="C297">
        <v>26.62</v>
      </c>
      <c r="D297">
        <v>199.67</v>
      </c>
      <c r="E297" s="1">
        <v>5315.13</v>
      </c>
      <c r="F297" s="1">
        <v>5220.8100000000004</v>
      </c>
      <c r="G297">
        <v>4.2999999999999997E-2</v>
      </c>
      <c r="H297">
        <v>6.9999999999999999E-4</v>
      </c>
      <c r="I297">
        <v>3.0200000000000001E-2</v>
      </c>
      <c r="J297">
        <v>8.0000000000000004E-4</v>
      </c>
      <c r="K297">
        <v>3.7999999999999999E-2</v>
      </c>
      <c r="L297">
        <v>0.84799999999999998</v>
      </c>
      <c r="M297">
        <v>3.9300000000000002E-2</v>
      </c>
      <c r="N297">
        <v>0.15</v>
      </c>
      <c r="O297">
        <v>1.6299999999999999E-2</v>
      </c>
      <c r="P297">
        <v>0.1192</v>
      </c>
      <c r="Q297" s="1">
        <v>71373.41</v>
      </c>
      <c r="R297">
        <v>0.16439999999999999</v>
      </c>
      <c r="S297">
        <v>0.1885</v>
      </c>
      <c r="T297">
        <v>0.64700000000000002</v>
      </c>
      <c r="U297">
        <v>29.82</v>
      </c>
      <c r="V297" s="1">
        <v>97260.23</v>
      </c>
      <c r="W297">
        <v>175.75</v>
      </c>
      <c r="X297" s="1">
        <v>229856.32</v>
      </c>
      <c r="Y297">
        <v>0.79220000000000002</v>
      </c>
      <c r="Z297">
        <v>0.1787</v>
      </c>
      <c r="AA297">
        <v>2.92E-2</v>
      </c>
      <c r="AB297">
        <v>0.20780000000000001</v>
      </c>
      <c r="AC297">
        <v>229.86</v>
      </c>
      <c r="AD297" s="1">
        <v>8927.16</v>
      </c>
      <c r="AE297">
        <v>974.84</v>
      </c>
      <c r="AF297" s="1">
        <v>229171.3</v>
      </c>
      <c r="AG297" t="s">
        <v>4</v>
      </c>
      <c r="AH297" s="1">
        <v>48938</v>
      </c>
      <c r="AI297" s="1">
        <v>93489.12</v>
      </c>
      <c r="AJ297">
        <v>68.099999999999994</v>
      </c>
      <c r="AK297">
        <v>37.36</v>
      </c>
      <c r="AL297">
        <v>42.81</v>
      </c>
      <c r="AM297">
        <v>4.99</v>
      </c>
      <c r="AN297" s="1">
        <v>1368.23</v>
      </c>
      <c r="AO297">
        <v>0.67559999999999998</v>
      </c>
      <c r="AP297" s="1">
        <v>1416.34</v>
      </c>
      <c r="AQ297" s="1">
        <v>2074.4899999999998</v>
      </c>
      <c r="AR297" s="1">
        <v>7119.96</v>
      </c>
      <c r="AS297">
        <v>795.33</v>
      </c>
      <c r="AT297">
        <v>337.96</v>
      </c>
      <c r="AU297" s="1">
        <v>11744.07</v>
      </c>
      <c r="AV297" s="1">
        <v>3264.85</v>
      </c>
      <c r="AW297">
        <v>0.26390000000000002</v>
      </c>
      <c r="AX297" s="1">
        <v>7670.92</v>
      </c>
      <c r="AY297">
        <v>0.62</v>
      </c>
      <c r="AZ297">
        <v>988.77</v>
      </c>
      <c r="BA297">
        <v>7.9899999999999999E-2</v>
      </c>
      <c r="BB297">
        <v>448.63</v>
      </c>
      <c r="BC297">
        <v>3.6299999999999999E-2</v>
      </c>
      <c r="BD297" s="1">
        <v>12373.17</v>
      </c>
      <c r="BE297" s="1">
        <v>1841.83</v>
      </c>
      <c r="BF297">
        <v>0.21840000000000001</v>
      </c>
      <c r="BG297">
        <v>0.59589999999999999</v>
      </c>
      <c r="BH297">
        <v>0.2324</v>
      </c>
      <c r="BI297">
        <v>0.12529999999999999</v>
      </c>
      <c r="BJ297">
        <v>2.9600000000000001E-2</v>
      </c>
      <c r="BK297">
        <v>1.67E-2</v>
      </c>
    </row>
    <row r="298" spans="1:63" x14ac:dyDescent="0.25">
      <c r="A298" t="s">
        <v>300</v>
      </c>
      <c r="B298">
        <v>48330</v>
      </c>
      <c r="C298">
        <v>34.86</v>
      </c>
      <c r="D298">
        <v>26.08</v>
      </c>
      <c r="E298">
        <v>909.23</v>
      </c>
      <c r="F298">
        <v>905.16</v>
      </c>
      <c r="G298">
        <v>6.6E-3</v>
      </c>
      <c r="H298">
        <v>5.9999999999999995E-4</v>
      </c>
      <c r="I298">
        <v>1.4E-2</v>
      </c>
      <c r="J298">
        <v>1.1000000000000001E-3</v>
      </c>
      <c r="K298">
        <v>3.7699999999999997E-2</v>
      </c>
      <c r="L298">
        <v>0.90839999999999999</v>
      </c>
      <c r="M298">
        <v>3.1600000000000003E-2</v>
      </c>
      <c r="N298">
        <v>0.36720000000000003</v>
      </c>
      <c r="O298">
        <v>6.4000000000000003E-3</v>
      </c>
      <c r="P298">
        <v>0.13569999999999999</v>
      </c>
      <c r="Q298" s="1">
        <v>54227.07</v>
      </c>
      <c r="R298">
        <v>0.24310000000000001</v>
      </c>
      <c r="S298">
        <v>0.2286</v>
      </c>
      <c r="T298">
        <v>0.52829999999999999</v>
      </c>
      <c r="U298">
        <v>8.49</v>
      </c>
      <c r="V298" s="1">
        <v>70398.02</v>
      </c>
      <c r="W298">
        <v>103.51</v>
      </c>
      <c r="X298" s="1">
        <v>195232.36</v>
      </c>
      <c r="Y298">
        <v>0.77110000000000001</v>
      </c>
      <c r="Z298">
        <v>0.1535</v>
      </c>
      <c r="AA298">
        <v>7.5399999999999995E-2</v>
      </c>
      <c r="AB298">
        <v>0.22889999999999999</v>
      </c>
      <c r="AC298">
        <v>195.23</v>
      </c>
      <c r="AD298" s="1">
        <v>5503.78</v>
      </c>
      <c r="AE298">
        <v>622.11</v>
      </c>
      <c r="AF298" s="1">
        <v>186541.69</v>
      </c>
      <c r="AG298" t="s">
        <v>4</v>
      </c>
      <c r="AH298" s="1">
        <v>33707</v>
      </c>
      <c r="AI298" s="1">
        <v>55566.06</v>
      </c>
      <c r="AJ298">
        <v>46.16</v>
      </c>
      <c r="AK298">
        <v>25.94</v>
      </c>
      <c r="AL298">
        <v>30.62</v>
      </c>
      <c r="AM298">
        <v>4.54</v>
      </c>
      <c r="AN298" s="1">
        <v>1821.36</v>
      </c>
      <c r="AO298">
        <v>1.0422</v>
      </c>
      <c r="AP298" s="1">
        <v>1584.46</v>
      </c>
      <c r="AQ298" s="1">
        <v>2150.17</v>
      </c>
      <c r="AR298" s="1">
        <v>6377.29</v>
      </c>
      <c r="AS298">
        <v>537.21</v>
      </c>
      <c r="AT298">
        <v>305.29000000000002</v>
      </c>
      <c r="AU298" s="1">
        <v>10954.42</v>
      </c>
      <c r="AV298" s="1">
        <v>5219.8599999999997</v>
      </c>
      <c r="AW298">
        <v>0.40060000000000001</v>
      </c>
      <c r="AX298" s="1">
        <v>5297.62</v>
      </c>
      <c r="AY298">
        <v>0.40660000000000002</v>
      </c>
      <c r="AZ298" s="1">
        <v>1736.26</v>
      </c>
      <c r="BA298">
        <v>0.1333</v>
      </c>
      <c r="BB298">
        <v>776.2</v>
      </c>
      <c r="BC298">
        <v>5.96E-2</v>
      </c>
      <c r="BD298" s="1">
        <v>13029.94</v>
      </c>
      <c r="BE298" s="1">
        <v>4139.9799999999996</v>
      </c>
      <c r="BF298">
        <v>0.99160000000000004</v>
      </c>
      <c r="BG298">
        <v>0.5101</v>
      </c>
      <c r="BH298">
        <v>0.20930000000000001</v>
      </c>
      <c r="BI298">
        <v>0.22750000000000001</v>
      </c>
      <c r="BJ298">
        <v>3.1699999999999999E-2</v>
      </c>
      <c r="BK298">
        <v>2.1399999999999999E-2</v>
      </c>
    </row>
    <row r="299" spans="1:63" x14ac:dyDescent="0.25">
      <c r="A299" t="s">
        <v>301</v>
      </c>
      <c r="B299">
        <v>49445</v>
      </c>
      <c r="C299">
        <v>59.9</v>
      </c>
      <c r="D299">
        <v>10.39</v>
      </c>
      <c r="E299">
        <v>622.21</v>
      </c>
      <c r="F299">
        <v>623.41</v>
      </c>
      <c r="G299">
        <v>2.0999999999999999E-3</v>
      </c>
      <c r="H299">
        <v>5.0000000000000001E-4</v>
      </c>
      <c r="I299">
        <v>5.7999999999999996E-3</v>
      </c>
      <c r="J299">
        <v>5.9999999999999995E-4</v>
      </c>
      <c r="K299">
        <v>2.4899999999999999E-2</v>
      </c>
      <c r="L299">
        <v>0.94440000000000002</v>
      </c>
      <c r="M299">
        <v>2.18E-2</v>
      </c>
      <c r="N299">
        <v>0.29160000000000003</v>
      </c>
      <c r="O299">
        <v>1.1999999999999999E-3</v>
      </c>
      <c r="P299">
        <v>0.13919999999999999</v>
      </c>
      <c r="Q299" s="1">
        <v>54355.38</v>
      </c>
      <c r="R299">
        <v>0.2354</v>
      </c>
      <c r="S299">
        <v>0.1764</v>
      </c>
      <c r="T299">
        <v>0.58819999999999995</v>
      </c>
      <c r="U299">
        <v>5.39</v>
      </c>
      <c r="V299" s="1">
        <v>77137.759999999995</v>
      </c>
      <c r="W299">
        <v>110.69</v>
      </c>
      <c r="X299" s="1">
        <v>181740.75</v>
      </c>
      <c r="Y299">
        <v>0.81369999999999998</v>
      </c>
      <c r="Z299">
        <v>8.5599999999999996E-2</v>
      </c>
      <c r="AA299">
        <v>0.1007</v>
      </c>
      <c r="AB299">
        <v>0.18629999999999999</v>
      </c>
      <c r="AC299">
        <v>181.74</v>
      </c>
      <c r="AD299" s="1">
        <v>5232.5200000000004</v>
      </c>
      <c r="AE299">
        <v>595.32000000000005</v>
      </c>
      <c r="AF299" s="1">
        <v>164650.65</v>
      </c>
      <c r="AG299" t="s">
        <v>4</v>
      </c>
      <c r="AH299" s="1">
        <v>35808</v>
      </c>
      <c r="AI299" s="1">
        <v>54497.29</v>
      </c>
      <c r="AJ299">
        <v>39.19</v>
      </c>
      <c r="AK299">
        <v>26.36</v>
      </c>
      <c r="AL299">
        <v>29.76</v>
      </c>
      <c r="AM299">
        <v>4.66</v>
      </c>
      <c r="AN299" s="1">
        <v>1960.39</v>
      </c>
      <c r="AO299">
        <v>1.3782000000000001</v>
      </c>
      <c r="AP299" s="1">
        <v>1805.69</v>
      </c>
      <c r="AQ299" s="1">
        <v>2484.98</v>
      </c>
      <c r="AR299" s="1">
        <v>7047.39</v>
      </c>
      <c r="AS299">
        <v>511.04</v>
      </c>
      <c r="AT299">
        <v>387.73</v>
      </c>
      <c r="AU299" s="1">
        <v>12236.84</v>
      </c>
      <c r="AV299" s="1">
        <v>6447.07</v>
      </c>
      <c r="AW299">
        <v>0.43509999999999999</v>
      </c>
      <c r="AX299" s="1">
        <v>5762.83</v>
      </c>
      <c r="AY299">
        <v>0.38890000000000002</v>
      </c>
      <c r="AZ299" s="1">
        <v>1929.31</v>
      </c>
      <c r="BA299">
        <v>0.13020000000000001</v>
      </c>
      <c r="BB299">
        <v>677.46</v>
      </c>
      <c r="BC299">
        <v>4.5699999999999998E-2</v>
      </c>
      <c r="BD299" s="1">
        <v>14816.67</v>
      </c>
      <c r="BE299" s="1">
        <v>5469.85</v>
      </c>
      <c r="BF299">
        <v>1.5049999999999999</v>
      </c>
      <c r="BG299">
        <v>0.52159999999999995</v>
      </c>
      <c r="BH299">
        <v>0.2082</v>
      </c>
      <c r="BI299">
        <v>0.20649999999999999</v>
      </c>
      <c r="BJ299">
        <v>3.5900000000000001E-2</v>
      </c>
      <c r="BK299">
        <v>2.7900000000000001E-2</v>
      </c>
    </row>
    <row r="300" spans="1:63" x14ac:dyDescent="0.25">
      <c r="A300" t="s">
        <v>302</v>
      </c>
      <c r="B300">
        <v>47639</v>
      </c>
      <c r="C300">
        <v>117.67</v>
      </c>
      <c r="D300">
        <v>9.23</v>
      </c>
      <c r="E300" s="1">
        <v>1086.3499999999999</v>
      </c>
      <c r="F300" s="1">
        <v>1044.75</v>
      </c>
      <c r="G300">
        <v>1.5E-3</v>
      </c>
      <c r="H300">
        <v>1E-4</v>
      </c>
      <c r="I300">
        <v>5.0000000000000001E-3</v>
      </c>
      <c r="J300">
        <v>1.1000000000000001E-3</v>
      </c>
      <c r="K300">
        <v>1.6500000000000001E-2</v>
      </c>
      <c r="L300">
        <v>0.95589999999999997</v>
      </c>
      <c r="M300">
        <v>1.9900000000000001E-2</v>
      </c>
      <c r="N300">
        <v>0.39610000000000001</v>
      </c>
      <c r="O300">
        <v>1.2999999999999999E-3</v>
      </c>
      <c r="P300">
        <v>0.14680000000000001</v>
      </c>
      <c r="Q300" s="1">
        <v>55121.11</v>
      </c>
      <c r="R300">
        <v>0.21479999999999999</v>
      </c>
      <c r="S300">
        <v>0.16650000000000001</v>
      </c>
      <c r="T300">
        <v>0.61860000000000004</v>
      </c>
      <c r="U300">
        <v>11</v>
      </c>
      <c r="V300" s="1">
        <v>64872.76</v>
      </c>
      <c r="W300">
        <v>94.59</v>
      </c>
      <c r="X300" s="1">
        <v>185703.25</v>
      </c>
      <c r="Y300">
        <v>0.72919999999999996</v>
      </c>
      <c r="Z300">
        <v>0.1113</v>
      </c>
      <c r="AA300">
        <v>0.15959999999999999</v>
      </c>
      <c r="AB300">
        <v>0.27079999999999999</v>
      </c>
      <c r="AC300">
        <v>185.7</v>
      </c>
      <c r="AD300" s="1">
        <v>4938.0200000000004</v>
      </c>
      <c r="AE300">
        <v>479.74</v>
      </c>
      <c r="AF300" s="1">
        <v>165287.91</v>
      </c>
      <c r="AG300" t="s">
        <v>4</v>
      </c>
      <c r="AH300" s="1">
        <v>33723</v>
      </c>
      <c r="AI300" s="1">
        <v>51764.78</v>
      </c>
      <c r="AJ300">
        <v>36.17</v>
      </c>
      <c r="AK300">
        <v>24.29</v>
      </c>
      <c r="AL300">
        <v>26.31</v>
      </c>
      <c r="AM300">
        <v>4.5</v>
      </c>
      <c r="AN300" s="1">
        <v>1429.21</v>
      </c>
      <c r="AO300">
        <v>1.2545999999999999</v>
      </c>
      <c r="AP300" s="1">
        <v>1629.68</v>
      </c>
      <c r="AQ300" s="1">
        <v>2646.04</v>
      </c>
      <c r="AR300" s="1">
        <v>6721.65</v>
      </c>
      <c r="AS300">
        <v>670.65</v>
      </c>
      <c r="AT300">
        <v>297.45999999999998</v>
      </c>
      <c r="AU300" s="1">
        <v>11965.49</v>
      </c>
      <c r="AV300" s="1">
        <v>6830.91</v>
      </c>
      <c r="AW300">
        <v>0.47920000000000001</v>
      </c>
      <c r="AX300" s="1">
        <v>5061.6499999999996</v>
      </c>
      <c r="AY300">
        <v>0.35510000000000003</v>
      </c>
      <c r="AZ300" s="1">
        <v>1527.66</v>
      </c>
      <c r="BA300">
        <v>0.1072</v>
      </c>
      <c r="BB300">
        <v>835.58</v>
      </c>
      <c r="BC300">
        <v>5.8599999999999999E-2</v>
      </c>
      <c r="BD300" s="1">
        <v>14255.8</v>
      </c>
      <c r="BE300" s="1">
        <v>5766.9</v>
      </c>
      <c r="BF300">
        <v>1.8423</v>
      </c>
      <c r="BG300">
        <v>0.50990000000000002</v>
      </c>
      <c r="BH300">
        <v>0.22059999999999999</v>
      </c>
      <c r="BI300">
        <v>0.2089</v>
      </c>
      <c r="BJ300">
        <v>4.1200000000000001E-2</v>
      </c>
      <c r="BK300">
        <v>1.9300000000000001E-2</v>
      </c>
    </row>
    <row r="301" spans="1:63" x14ac:dyDescent="0.25">
      <c r="A301" t="s">
        <v>303</v>
      </c>
      <c r="B301">
        <v>48702</v>
      </c>
      <c r="C301">
        <v>22.14</v>
      </c>
      <c r="D301">
        <v>185.72</v>
      </c>
      <c r="E301" s="1">
        <v>4112.38</v>
      </c>
      <c r="F301" s="1">
        <v>3868.13</v>
      </c>
      <c r="G301">
        <v>1.18E-2</v>
      </c>
      <c r="H301">
        <v>1E-3</v>
      </c>
      <c r="I301">
        <v>0.1242</v>
      </c>
      <c r="J301">
        <v>1.8E-3</v>
      </c>
      <c r="K301">
        <v>7.9399999999999998E-2</v>
      </c>
      <c r="L301">
        <v>0.70069999999999999</v>
      </c>
      <c r="M301">
        <v>8.1199999999999994E-2</v>
      </c>
      <c r="N301">
        <v>0.58620000000000005</v>
      </c>
      <c r="O301">
        <v>2.2700000000000001E-2</v>
      </c>
      <c r="P301">
        <v>0.16919999999999999</v>
      </c>
      <c r="Q301" s="1">
        <v>61607.63</v>
      </c>
      <c r="R301">
        <v>0.2162</v>
      </c>
      <c r="S301">
        <v>0.20910000000000001</v>
      </c>
      <c r="T301">
        <v>0.57469999999999999</v>
      </c>
      <c r="U301">
        <v>26.59</v>
      </c>
      <c r="V301" s="1">
        <v>84787.86</v>
      </c>
      <c r="W301">
        <v>151.97</v>
      </c>
      <c r="X301" s="1">
        <v>121626.19</v>
      </c>
      <c r="Y301">
        <v>0.68959999999999999</v>
      </c>
      <c r="Z301">
        <v>0.26479999999999998</v>
      </c>
      <c r="AA301">
        <v>4.5600000000000002E-2</v>
      </c>
      <c r="AB301">
        <v>0.31040000000000001</v>
      </c>
      <c r="AC301">
        <v>121.63</v>
      </c>
      <c r="AD301" s="1">
        <v>4941.0200000000004</v>
      </c>
      <c r="AE301">
        <v>561.34</v>
      </c>
      <c r="AF301" s="1">
        <v>107681.79</v>
      </c>
      <c r="AG301" t="s">
        <v>4</v>
      </c>
      <c r="AH301" s="1">
        <v>30607</v>
      </c>
      <c r="AI301" s="1">
        <v>47399.13</v>
      </c>
      <c r="AJ301">
        <v>58.69</v>
      </c>
      <c r="AK301">
        <v>37.18</v>
      </c>
      <c r="AL301">
        <v>43.35</v>
      </c>
      <c r="AM301">
        <v>4.8600000000000003</v>
      </c>
      <c r="AN301" s="1">
        <v>1070.03</v>
      </c>
      <c r="AO301">
        <v>1.0158</v>
      </c>
      <c r="AP301" s="1">
        <v>1366.56</v>
      </c>
      <c r="AQ301" s="1">
        <v>2094.4299999999998</v>
      </c>
      <c r="AR301" s="1">
        <v>7019.33</v>
      </c>
      <c r="AS301">
        <v>734.07</v>
      </c>
      <c r="AT301">
        <v>327.69</v>
      </c>
      <c r="AU301" s="1">
        <v>11542.08</v>
      </c>
      <c r="AV301" s="1">
        <v>6641.38</v>
      </c>
      <c r="AW301">
        <v>0.49320000000000003</v>
      </c>
      <c r="AX301" s="1">
        <v>4673.6099999999997</v>
      </c>
      <c r="AY301">
        <v>0.34710000000000002</v>
      </c>
      <c r="AZ301" s="1">
        <v>1068.0899999999999</v>
      </c>
      <c r="BA301">
        <v>7.9299999999999995E-2</v>
      </c>
      <c r="BB301" s="1">
        <v>1082.42</v>
      </c>
      <c r="BC301">
        <v>8.0399999999999999E-2</v>
      </c>
      <c r="BD301" s="1">
        <v>13465.5</v>
      </c>
      <c r="BE301" s="1">
        <v>4767.5</v>
      </c>
      <c r="BF301">
        <v>1.5546</v>
      </c>
      <c r="BG301">
        <v>0.53920000000000001</v>
      </c>
      <c r="BH301">
        <v>0.2172</v>
      </c>
      <c r="BI301">
        <v>0.19950000000000001</v>
      </c>
      <c r="BJ301">
        <v>2.93E-2</v>
      </c>
      <c r="BK301">
        <v>1.4800000000000001E-2</v>
      </c>
    </row>
    <row r="302" spans="1:63" x14ac:dyDescent="0.25">
      <c r="A302" t="s">
        <v>304</v>
      </c>
      <c r="B302">
        <v>44289</v>
      </c>
      <c r="C302">
        <v>11.19</v>
      </c>
      <c r="D302">
        <v>237.33</v>
      </c>
      <c r="E302" s="1">
        <v>2655.81</v>
      </c>
      <c r="F302" s="1">
        <v>2631.77</v>
      </c>
      <c r="G302">
        <v>4.4400000000000002E-2</v>
      </c>
      <c r="H302">
        <v>8.0000000000000004E-4</v>
      </c>
      <c r="I302">
        <v>2.93E-2</v>
      </c>
      <c r="J302">
        <v>5.9999999999999995E-4</v>
      </c>
      <c r="K302">
        <v>3.5900000000000001E-2</v>
      </c>
      <c r="L302">
        <v>0.84599999999999997</v>
      </c>
      <c r="M302">
        <v>4.2999999999999997E-2</v>
      </c>
      <c r="N302">
        <v>8.2600000000000007E-2</v>
      </c>
      <c r="O302">
        <v>1.38E-2</v>
      </c>
      <c r="P302">
        <v>0.1182</v>
      </c>
      <c r="Q302" s="1">
        <v>78060.23</v>
      </c>
      <c r="R302">
        <v>0.14929999999999999</v>
      </c>
      <c r="S302">
        <v>0.15490000000000001</v>
      </c>
      <c r="T302">
        <v>0.69579999999999997</v>
      </c>
      <c r="U302">
        <v>17.670000000000002</v>
      </c>
      <c r="V302" s="1">
        <v>99558.82</v>
      </c>
      <c r="W302">
        <v>149.46</v>
      </c>
      <c r="X302" s="1">
        <v>284954.43</v>
      </c>
      <c r="Y302">
        <v>0.8357</v>
      </c>
      <c r="Z302">
        <v>0.14249999999999999</v>
      </c>
      <c r="AA302">
        <v>2.18E-2</v>
      </c>
      <c r="AB302">
        <v>0.1643</v>
      </c>
      <c r="AC302">
        <v>284.95</v>
      </c>
      <c r="AD302" s="1">
        <v>11777.23</v>
      </c>
      <c r="AE302" s="1">
        <v>1271.8399999999999</v>
      </c>
      <c r="AF302" s="1">
        <v>291034.93</v>
      </c>
      <c r="AG302" t="s">
        <v>4</v>
      </c>
      <c r="AH302" s="1">
        <v>58292</v>
      </c>
      <c r="AI302" s="1">
        <v>141060.19</v>
      </c>
      <c r="AJ302">
        <v>88.98</v>
      </c>
      <c r="AK302">
        <v>42.41</v>
      </c>
      <c r="AL302">
        <v>55.75</v>
      </c>
      <c r="AM302">
        <v>5.0999999999999996</v>
      </c>
      <c r="AN302" s="1">
        <v>3074.57</v>
      </c>
      <c r="AO302">
        <v>0.63560000000000005</v>
      </c>
      <c r="AP302" s="1">
        <v>1797.82</v>
      </c>
      <c r="AQ302" s="1">
        <v>2147.59</v>
      </c>
      <c r="AR302" s="1">
        <v>8655.43</v>
      </c>
      <c r="AS302">
        <v>933.22</v>
      </c>
      <c r="AT302">
        <v>482.65</v>
      </c>
      <c r="AU302" s="1">
        <v>14016.7</v>
      </c>
      <c r="AV302" s="1">
        <v>2905.29</v>
      </c>
      <c r="AW302">
        <v>0.1976</v>
      </c>
      <c r="AX302" s="1">
        <v>10226.870000000001</v>
      </c>
      <c r="AY302">
        <v>0.69569999999999999</v>
      </c>
      <c r="AZ302" s="1">
        <v>1193.1199999999999</v>
      </c>
      <c r="BA302">
        <v>8.1199999999999994E-2</v>
      </c>
      <c r="BB302">
        <v>375.75</v>
      </c>
      <c r="BC302">
        <v>2.5600000000000001E-2</v>
      </c>
      <c r="BD302" s="1">
        <v>14701.03</v>
      </c>
      <c r="BE302" s="1">
        <v>1431.54</v>
      </c>
      <c r="BF302">
        <v>0.11219999999999999</v>
      </c>
      <c r="BG302">
        <v>0.59330000000000005</v>
      </c>
      <c r="BH302">
        <v>0.21529999999999999</v>
      </c>
      <c r="BI302">
        <v>0.14360000000000001</v>
      </c>
      <c r="BJ302">
        <v>3.1600000000000003E-2</v>
      </c>
      <c r="BK302">
        <v>1.6199999999999999E-2</v>
      </c>
    </row>
    <row r="303" spans="1:63" x14ac:dyDescent="0.25">
      <c r="A303" t="s">
        <v>305</v>
      </c>
      <c r="B303">
        <v>46128</v>
      </c>
      <c r="C303">
        <v>73.52</v>
      </c>
      <c r="D303">
        <v>19.88</v>
      </c>
      <c r="E303" s="1">
        <v>1461.68</v>
      </c>
      <c r="F303" s="1">
        <v>1418.21</v>
      </c>
      <c r="G303">
        <v>2.8E-3</v>
      </c>
      <c r="H303">
        <v>4.0000000000000002E-4</v>
      </c>
      <c r="I303">
        <v>5.7999999999999996E-3</v>
      </c>
      <c r="J303">
        <v>1E-3</v>
      </c>
      <c r="K303">
        <v>0.02</v>
      </c>
      <c r="L303">
        <v>0.94520000000000004</v>
      </c>
      <c r="M303">
        <v>2.4799999999999999E-2</v>
      </c>
      <c r="N303">
        <v>0.33989999999999998</v>
      </c>
      <c r="O303">
        <v>2.2000000000000001E-3</v>
      </c>
      <c r="P303">
        <v>0.13769999999999999</v>
      </c>
      <c r="Q303" s="1">
        <v>57665.53</v>
      </c>
      <c r="R303">
        <v>0.2162</v>
      </c>
      <c r="S303">
        <v>0.18790000000000001</v>
      </c>
      <c r="T303">
        <v>0.59589999999999999</v>
      </c>
      <c r="U303">
        <v>12.83</v>
      </c>
      <c r="V303" s="1">
        <v>74059.27</v>
      </c>
      <c r="W303">
        <v>109.39</v>
      </c>
      <c r="X303" s="1">
        <v>183881.85</v>
      </c>
      <c r="Y303">
        <v>0.80930000000000002</v>
      </c>
      <c r="Z303">
        <v>0.10970000000000001</v>
      </c>
      <c r="AA303">
        <v>8.1000000000000003E-2</v>
      </c>
      <c r="AB303">
        <v>0.19070000000000001</v>
      </c>
      <c r="AC303">
        <v>183.88</v>
      </c>
      <c r="AD303" s="1">
        <v>5541.44</v>
      </c>
      <c r="AE303">
        <v>604.6</v>
      </c>
      <c r="AF303" s="1">
        <v>168823.57</v>
      </c>
      <c r="AG303" t="s">
        <v>4</v>
      </c>
      <c r="AH303" s="1">
        <v>36397</v>
      </c>
      <c r="AI303" s="1">
        <v>57342.07</v>
      </c>
      <c r="AJ303">
        <v>46.59</v>
      </c>
      <c r="AK303">
        <v>27.83</v>
      </c>
      <c r="AL303">
        <v>31.5</v>
      </c>
      <c r="AM303">
        <v>4.33</v>
      </c>
      <c r="AN303" s="1">
        <v>1425.62</v>
      </c>
      <c r="AO303">
        <v>1.073</v>
      </c>
      <c r="AP303" s="1">
        <v>1480.67</v>
      </c>
      <c r="AQ303" s="1">
        <v>2284.12</v>
      </c>
      <c r="AR303" s="1">
        <v>6560.22</v>
      </c>
      <c r="AS303">
        <v>654.02</v>
      </c>
      <c r="AT303">
        <v>355.26</v>
      </c>
      <c r="AU303" s="1">
        <v>11334.29</v>
      </c>
      <c r="AV303" s="1">
        <v>5776.8</v>
      </c>
      <c r="AW303">
        <v>0.43269999999999997</v>
      </c>
      <c r="AX303" s="1">
        <v>5353.52</v>
      </c>
      <c r="AY303">
        <v>0.40100000000000002</v>
      </c>
      <c r="AZ303" s="1">
        <v>1476.85</v>
      </c>
      <c r="BA303">
        <v>0.1106</v>
      </c>
      <c r="BB303">
        <v>742.83</v>
      </c>
      <c r="BC303">
        <v>5.5599999999999997E-2</v>
      </c>
      <c r="BD303" s="1">
        <v>13350.01</v>
      </c>
      <c r="BE303" s="1">
        <v>4676.72</v>
      </c>
      <c r="BF303">
        <v>1.1261000000000001</v>
      </c>
      <c r="BG303">
        <v>0.52669999999999995</v>
      </c>
      <c r="BH303">
        <v>0.21959999999999999</v>
      </c>
      <c r="BI303">
        <v>0.2046</v>
      </c>
      <c r="BJ303">
        <v>3.3399999999999999E-2</v>
      </c>
      <c r="BK303">
        <v>1.5599999999999999E-2</v>
      </c>
    </row>
    <row r="304" spans="1:63" x14ac:dyDescent="0.25">
      <c r="A304" t="s">
        <v>306</v>
      </c>
      <c r="B304">
        <v>47886</v>
      </c>
      <c r="C304">
        <v>55.29</v>
      </c>
      <c r="D304">
        <v>46.81</v>
      </c>
      <c r="E304" s="1">
        <v>2588.1799999999998</v>
      </c>
      <c r="F304" s="1">
        <v>2535.52</v>
      </c>
      <c r="G304">
        <v>7.1999999999999998E-3</v>
      </c>
      <c r="H304">
        <v>3.0999999999999999E-3</v>
      </c>
      <c r="I304">
        <v>1.8200000000000001E-2</v>
      </c>
      <c r="J304">
        <v>1.1999999999999999E-3</v>
      </c>
      <c r="K304">
        <v>5.7799999999999997E-2</v>
      </c>
      <c r="L304">
        <v>0.872</v>
      </c>
      <c r="M304">
        <v>4.0500000000000001E-2</v>
      </c>
      <c r="N304">
        <v>0.41610000000000003</v>
      </c>
      <c r="O304">
        <v>1.7600000000000001E-2</v>
      </c>
      <c r="P304">
        <v>0.1464</v>
      </c>
      <c r="Q304" s="1">
        <v>60533.4</v>
      </c>
      <c r="R304">
        <v>0.20050000000000001</v>
      </c>
      <c r="S304">
        <v>0.1933</v>
      </c>
      <c r="T304">
        <v>0.60619999999999996</v>
      </c>
      <c r="U304">
        <v>17.46</v>
      </c>
      <c r="V304" s="1">
        <v>81699.850000000006</v>
      </c>
      <c r="W304">
        <v>143.27000000000001</v>
      </c>
      <c r="X304" s="1">
        <v>152653.25</v>
      </c>
      <c r="Y304">
        <v>0.73270000000000002</v>
      </c>
      <c r="Z304">
        <v>0.1855</v>
      </c>
      <c r="AA304">
        <v>8.1900000000000001E-2</v>
      </c>
      <c r="AB304">
        <v>0.26729999999999998</v>
      </c>
      <c r="AC304">
        <v>152.65</v>
      </c>
      <c r="AD304" s="1">
        <v>4962.92</v>
      </c>
      <c r="AE304">
        <v>530.49</v>
      </c>
      <c r="AF304" s="1">
        <v>141268.07</v>
      </c>
      <c r="AG304" t="s">
        <v>4</v>
      </c>
      <c r="AH304" s="1">
        <v>34480</v>
      </c>
      <c r="AI304" s="1">
        <v>54654.42</v>
      </c>
      <c r="AJ304">
        <v>48.3</v>
      </c>
      <c r="AK304">
        <v>29.62</v>
      </c>
      <c r="AL304">
        <v>35.75</v>
      </c>
      <c r="AM304">
        <v>3.99</v>
      </c>
      <c r="AN304" s="1">
        <v>1196.01</v>
      </c>
      <c r="AO304">
        <v>0.96830000000000005</v>
      </c>
      <c r="AP304" s="1">
        <v>1365.42</v>
      </c>
      <c r="AQ304" s="1">
        <v>1913.32</v>
      </c>
      <c r="AR304" s="1">
        <v>6437.71</v>
      </c>
      <c r="AS304">
        <v>639.22</v>
      </c>
      <c r="AT304">
        <v>304.08</v>
      </c>
      <c r="AU304" s="1">
        <v>10659.75</v>
      </c>
      <c r="AV304" s="1">
        <v>5164.01</v>
      </c>
      <c r="AW304">
        <v>0.42780000000000001</v>
      </c>
      <c r="AX304" s="1">
        <v>4756.58</v>
      </c>
      <c r="AY304">
        <v>0.39410000000000001</v>
      </c>
      <c r="AZ304" s="1">
        <v>1326.08</v>
      </c>
      <c r="BA304">
        <v>0.1099</v>
      </c>
      <c r="BB304">
        <v>823.91</v>
      </c>
      <c r="BC304">
        <v>6.83E-2</v>
      </c>
      <c r="BD304" s="1">
        <v>12070.57</v>
      </c>
      <c r="BE304" s="1">
        <v>4191.99</v>
      </c>
      <c r="BF304">
        <v>1.1436999999999999</v>
      </c>
      <c r="BG304">
        <v>0.54459999999999997</v>
      </c>
      <c r="BH304">
        <v>0.22359999999999999</v>
      </c>
      <c r="BI304">
        <v>0.1885</v>
      </c>
      <c r="BJ304">
        <v>2.8000000000000001E-2</v>
      </c>
      <c r="BK304">
        <v>1.52E-2</v>
      </c>
    </row>
    <row r="305" spans="1:63" x14ac:dyDescent="0.25">
      <c r="A305" t="s">
        <v>307</v>
      </c>
      <c r="B305">
        <v>49452</v>
      </c>
      <c r="C305">
        <v>41.52</v>
      </c>
      <c r="D305">
        <v>61.57</v>
      </c>
      <c r="E305" s="1">
        <v>2556.46</v>
      </c>
      <c r="F305" s="1">
        <v>2363.14</v>
      </c>
      <c r="G305">
        <v>6.8999999999999999E-3</v>
      </c>
      <c r="H305">
        <v>6.9999999999999999E-4</v>
      </c>
      <c r="I305">
        <v>3.2300000000000002E-2</v>
      </c>
      <c r="J305">
        <v>8.9999999999999998E-4</v>
      </c>
      <c r="K305">
        <v>0.05</v>
      </c>
      <c r="L305">
        <v>0.84960000000000002</v>
      </c>
      <c r="M305">
        <v>5.96E-2</v>
      </c>
      <c r="N305">
        <v>0.54530000000000001</v>
      </c>
      <c r="O305">
        <v>1.8800000000000001E-2</v>
      </c>
      <c r="P305">
        <v>0.1653</v>
      </c>
      <c r="Q305" s="1">
        <v>60110.63</v>
      </c>
      <c r="R305">
        <v>0.2044</v>
      </c>
      <c r="S305">
        <v>0.17960000000000001</v>
      </c>
      <c r="T305">
        <v>0.61609999999999998</v>
      </c>
      <c r="U305">
        <v>18.07</v>
      </c>
      <c r="V305" s="1">
        <v>80622.75</v>
      </c>
      <c r="W305">
        <v>137.03</v>
      </c>
      <c r="X305" s="1">
        <v>124672.39</v>
      </c>
      <c r="Y305">
        <v>0.69159999999999999</v>
      </c>
      <c r="Z305">
        <v>0.22650000000000001</v>
      </c>
      <c r="AA305">
        <v>8.1900000000000001E-2</v>
      </c>
      <c r="AB305">
        <v>0.30840000000000001</v>
      </c>
      <c r="AC305">
        <v>124.67</v>
      </c>
      <c r="AD305" s="1">
        <v>4112.1400000000003</v>
      </c>
      <c r="AE305">
        <v>461.73</v>
      </c>
      <c r="AF305" s="1">
        <v>114563.85</v>
      </c>
      <c r="AG305" t="s">
        <v>4</v>
      </c>
      <c r="AH305" s="1">
        <v>30640</v>
      </c>
      <c r="AI305" s="1">
        <v>47221.48</v>
      </c>
      <c r="AJ305">
        <v>49.32</v>
      </c>
      <c r="AK305">
        <v>29.27</v>
      </c>
      <c r="AL305">
        <v>36.19</v>
      </c>
      <c r="AM305">
        <v>4.1500000000000004</v>
      </c>
      <c r="AN305" s="1">
        <v>1042.8599999999999</v>
      </c>
      <c r="AO305">
        <v>0.93130000000000002</v>
      </c>
      <c r="AP305" s="1">
        <v>1463.43</v>
      </c>
      <c r="AQ305" s="1">
        <v>1938.32</v>
      </c>
      <c r="AR305" s="1">
        <v>6847.64</v>
      </c>
      <c r="AS305">
        <v>676.26</v>
      </c>
      <c r="AT305">
        <v>327.08999999999997</v>
      </c>
      <c r="AU305" s="1">
        <v>11252.74</v>
      </c>
      <c r="AV305" s="1">
        <v>6882.64</v>
      </c>
      <c r="AW305">
        <v>0.52769999999999995</v>
      </c>
      <c r="AX305" s="1">
        <v>4051.41</v>
      </c>
      <c r="AY305">
        <v>0.31059999999999999</v>
      </c>
      <c r="AZ305" s="1">
        <v>1085.0899999999999</v>
      </c>
      <c r="BA305">
        <v>8.3199999999999996E-2</v>
      </c>
      <c r="BB305" s="1">
        <v>1023.88</v>
      </c>
      <c r="BC305">
        <v>7.85E-2</v>
      </c>
      <c r="BD305" s="1">
        <v>13043.02</v>
      </c>
      <c r="BE305" s="1">
        <v>5147.46</v>
      </c>
      <c r="BF305">
        <v>1.8163</v>
      </c>
      <c r="BG305">
        <v>0.52590000000000003</v>
      </c>
      <c r="BH305">
        <v>0.2268</v>
      </c>
      <c r="BI305">
        <v>0.20399999999999999</v>
      </c>
      <c r="BJ305">
        <v>2.9100000000000001E-2</v>
      </c>
      <c r="BK305">
        <v>1.41E-2</v>
      </c>
    </row>
    <row r="306" spans="1:63" x14ac:dyDescent="0.25">
      <c r="A306" t="s">
        <v>308</v>
      </c>
      <c r="B306">
        <v>48272</v>
      </c>
      <c r="C306">
        <v>142.19</v>
      </c>
      <c r="D306">
        <v>8.51</v>
      </c>
      <c r="E306" s="1">
        <v>1210.32</v>
      </c>
      <c r="F306" s="1">
        <v>1143.75</v>
      </c>
      <c r="G306">
        <v>2.3999999999999998E-3</v>
      </c>
      <c r="H306">
        <v>5.0000000000000001E-4</v>
      </c>
      <c r="I306">
        <v>6.3E-3</v>
      </c>
      <c r="J306">
        <v>1.1000000000000001E-3</v>
      </c>
      <c r="K306">
        <v>2.5999999999999999E-2</v>
      </c>
      <c r="L306">
        <v>0.93730000000000002</v>
      </c>
      <c r="M306">
        <v>2.64E-2</v>
      </c>
      <c r="N306">
        <v>0.3856</v>
      </c>
      <c r="O306">
        <v>2.0999999999999999E-3</v>
      </c>
      <c r="P306">
        <v>0.15690000000000001</v>
      </c>
      <c r="Q306" s="1">
        <v>55640.65</v>
      </c>
      <c r="R306">
        <v>0.2344</v>
      </c>
      <c r="S306">
        <v>0.1759</v>
      </c>
      <c r="T306">
        <v>0.5897</v>
      </c>
      <c r="U306">
        <v>11.3</v>
      </c>
      <c r="V306" s="1">
        <v>68883.460000000006</v>
      </c>
      <c r="W306">
        <v>102.36</v>
      </c>
      <c r="X306" s="1">
        <v>195597.21</v>
      </c>
      <c r="Y306">
        <v>0.7661</v>
      </c>
      <c r="Z306">
        <v>9.1200000000000003E-2</v>
      </c>
      <c r="AA306">
        <v>0.14269999999999999</v>
      </c>
      <c r="AB306">
        <v>0.2339</v>
      </c>
      <c r="AC306">
        <v>195.6</v>
      </c>
      <c r="AD306" s="1">
        <v>5194.07</v>
      </c>
      <c r="AE306">
        <v>520.51</v>
      </c>
      <c r="AF306" s="1">
        <v>181722.53</v>
      </c>
      <c r="AG306" t="s">
        <v>4</v>
      </c>
      <c r="AH306" s="1">
        <v>35082</v>
      </c>
      <c r="AI306" s="1">
        <v>52016.73</v>
      </c>
      <c r="AJ306">
        <v>37.74</v>
      </c>
      <c r="AK306">
        <v>24.14</v>
      </c>
      <c r="AL306">
        <v>28.81</v>
      </c>
      <c r="AM306">
        <v>4.49</v>
      </c>
      <c r="AN306" s="1">
        <v>1279.52</v>
      </c>
      <c r="AO306">
        <v>1.3409</v>
      </c>
      <c r="AP306" s="1">
        <v>1613.29</v>
      </c>
      <c r="AQ306" s="1">
        <v>2425.4699999999998</v>
      </c>
      <c r="AR306" s="1">
        <v>6597.58</v>
      </c>
      <c r="AS306">
        <v>667.22</v>
      </c>
      <c r="AT306">
        <v>359.43</v>
      </c>
      <c r="AU306" s="1">
        <v>11662.99</v>
      </c>
      <c r="AV306" s="1">
        <v>6489.51</v>
      </c>
      <c r="AW306">
        <v>0.45679999999999998</v>
      </c>
      <c r="AX306" s="1">
        <v>5311.56</v>
      </c>
      <c r="AY306">
        <v>0.37390000000000001</v>
      </c>
      <c r="AZ306" s="1">
        <v>1614.16</v>
      </c>
      <c r="BA306">
        <v>0.11360000000000001</v>
      </c>
      <c r="BB306">
        <v>790.84</v>
      </c>
      <c r="BC306">
        <v>5.57E-2</v>
      </c>
      <c r="BD306" s="1">
        <v>14206.07</v>
      </c>
      <c r="BE306" s="1">
        <v>4982.71</v>
      </c>
      <c r="BF306">
        <v>1.5961000000000001</v>
      </c>
      <c r="BG306">
        <v>0.5171</v>
      </c>
      <c r="BH306">
        <v>0.2195</v>
      </c>
      <c r="BI306">
        <v>0.20680000000000001</v>
      </c>
      <c r="BJ306">
        <v>3.6499999999999998E-2</v>
      </c>
      <c r="BK306">
        <v>2.01E-2</v>
      </c>
    </row>
    <row r="307" spans="1:63" x14ac:dyDescent="0.25">
      <c r="A307" t="s">
        <v>309</v>
      </c>
      <c r="B307">
        <v>442</v>
      </c>
      <c r="C307">
        <v>148.86000000000001</v>
      </c>
      <c r="D307">
        <v>8.69</v>
      </c>
      <c r="E307" s="1">
        <v>1293.3900000000001</v>
      </c>
      <c r="F307" s="1">
        <v>1214.02</v>
      </c>
      <c r="G307">
        <v>1.6999999999999999E-3</v>
      </c>
      <c r="H307">
        <v>1E-4</v>
      </c>
      <c r="I307">
        <v>6.6E-3</v>
      </c>
      <c r="J307">
        <v>8.9999999999999998E-4</v>
      </c>
      <c r="K307">
        <v>7.7000000000000002E-3</v>
      </c>
      <c r="L307">
        <v>0.96209999999999996</v>
      </c>
      <c r="M307">
        <v>2.0799999999999999E-2</v>
      </c>
      <c r="N307">
        <v>0.94699999999999995</v>
      </c>
      <c r="O307">
        <v>2.0000000000000001E-4</v>
      </c>
      <c r="P307">
        <v>0.17460000000000001</v>
      </c>
      <c r="Q307" s="1">
        <v>55296.47</v>
      </c>
      <c r="R307">
        <v>0.25190000000000001</v>
      </c>
      <c r="S307">
        <v>0.1583</v>
      </c>
      <c r="T307">
        <v>0.58979999999999999</v>
      </c>
      <c r="U307">
        <v>12.15</v>
      </c>
      <c r="V307" s="1">
        <v>75743.710000000006</v>
      </c>
      <c r="W307">
        <v>101.77</v>
      </c>
      <c r="X307" s="1">
        <v>130543.61</v>
      </c>
      <c r="Y307">
        <v>0.59379999999999999</v>
      </c>
      <c r="Z307">
        <v>9.98E-2</v>
      </c>
      <c r="AA307">
        <v>0.30649999999999999</v>
      </c>
      <c r="AB307">
        <v>0.40620000000000001</v>
      </c>
      <c r="AC307">
        <v>130.54</v>
      </c>
      <c r="AD307" s="1">
        <v>2999.33</v>
      </c>
      <c r="AE307">
        <v>282.51</v>
      </c>
      <c r="AF307" s="1">
        <v>116004.2</v>
      </c>
      <c r="AG307" t="s">
        <v>4</v>
      </c>
      <c r="AH307" s="1">
        <v>29625</v>
      </c>
      <c r="AI307" s="1">
        <v>44735.47</v>
      </c>
      <c r="AJ307">
        <v>26.75</v>
      </c>
      <c r="AK307">
        <v>22.01</v>
      </c>
      <c r="AL307">
        <v>23.18</v>
      </c>
      <c r="AM307">
        <v>3.69</v>
      </c>
      <c r="AN307">
        <v>0</v>
      </c>
      <c r="AO307">
        <v>0.8226</v>
      </c>
      <c r="AP307" s="1">
        <v>1753.56</v>
      </c>
      <c r="AQ307" s="1">
        <v>3117.22</v>
      </c>
      <c r="AR307" s="1">
        <v>7642.56</v>
      </c>
      <c r="AS307">
        <v>611.16</v>
      </c>
      <c r="AT307">
        <v>371.8</v>
      </c>
      <c r="AU307" s="1">
        <v>13496.31</v>
      </c>
      <c r="AV307" s="1">
        <v>10072.19</v>
      </c>
      <c r="AW307">
        <v>0.63949999999999996</v>
      </c>
      <c r="AX307" s="1">
        <v>2827.81</v>
      </c>
      <c r="AY307">
        <v>0.17949999999999999</v>
      </c>
      <c r="AZ307" s="1">
        <v>1333.58</v>
      </c>
      <c r="BA307">
        <v>8.4699999999999998E-2</v>
      </c>
      <c r="BB307" s="1">
        <v>1515.9</v>
      </c>
      <c r="BC307">
        <v>9.6299999999999997E-2</v>
      </c>
      <c r="BD307" s="1">
        <v>15749.49</v>
      </c>
      <c r="BE307" s="1">
        <v>8600.49</v>
      </c>
      <c r="BF307">
        <v>4.1436999999999999</v>
      </c>
      <c r="BG307">
        <v>0.50729999999999997</v>
      </c>
      <c r="BH307">
        <v>0.23400000000000001</v>
      </c>
      <c r="BI307">
        <v>0.19539999999999999</v>
      </c>
      <c r="BJ307">
        <v>4.02E-2</v>
      </c>
      <c r="BK307">
        <v>2.3E-2</v>
      </c>
    </row>
    <row r="308" spans="1:63" x14ac:dyDescent="0.25">
      <c r="A308" t="s">
        <v>310</v>
      </c>
      <c r="B308">
        <v>50005</v>
      </c>
      <c r="C308">
        <v>29.71</v>
      </c>
      <c r="D308">
        <v>56.2</v>
      </c>
      <c r="E308" s="1">
        <v>1669.97</v>
      </c>
      <c r="F308" s="1">
        <v>1666.61</v>
      </c>
      <c r="G308">
        <v>7.9000000000000008E-3</v>
      </c>
      <c r="H308">
        <v>1.2999999999999999E-3</v>
      </c>
      <c r="I308">
        <v>8.3999999999999995E-3</v>
      </c>
      <c r="J308">
        <v>8.0000000000000004E-4</v>
      </c>
      <c r="K308">
        <v>2.01E-2</v>
      </c>
      <c r="L308">
        <v>0.93320000000000003</v>
      </c>
      <c r="M308">
        <v>2.8400000000000002E-2</v>
      </c>
      <c r="N308">
        <v>0.28610000000000002</v>
      </c>
      <c r="O308">
        <v>5.4999999999999997E-3</v>
      </c>
      <c r="P308">
        <v>0.13289999999999999</v>
      </c>
      <c r="Q308" s="1">
        <v>58498.79</v>
      </c>
      <c r="R308">
        <v>0.22989999999999999</v>
      </c>
      <c r="S308">
        <v>0.17169999999999999</v>
      </c>
      <c r="T308">
        <v>0.59830000000000005</v>
      </c>
      <c r="U308">
        <v>11.8</v>
      </c>
      <c r="V308" s="1">
        <v>81916.960000000006</v>
      </c>
      <c r="W308">
        <v>138.41999999999999</v>
      </c>
      <c r="X308" s="1">
        <v>165663.62</v>
      </c>
      <c r="Y308">
        <v>0.80820000000000003</v>
      </c>
      <c r="Z308">
        <v>0.13120000000000001</v>
      </c>
      <c r="AA308">
        <v>6.0499999999999998E-2</v>
      </c>
      <c r="AB308">
        <v>0.1918</v>
      </c>
      <c r="AC308">
        <v>165.66</v>
      </c>
      <c r="AD308" s="1">
        <v>5368.61</v>
      </c>
      <c r="AE308">
        <v>650.85</v>
      </c>
      <c r="AF308" s="1">
        <v>151612.35999999999</v>
      </c>
      <c r="AG308" t="s">
        <v>4</v>
      </c>
      <c r="AH308" s="1">
        <v>37179</v>
      </c>
      <c r="AI308" s="1">
        <v>58838.25</v>
      </c>
      <c r="AJ308">
        <v>52.72</v>
      </c>
      <c r="AK308">
        <v>29.76</v>
      </c>
      <c r="AL308">
        <v>36.46</v>
      </c>
      <c r="AM308">
        <v>5.08</v>
      </c>
      <c r="AN308" s="1">
        <v>1209.81</v>
      </c>
      <c r="AO308">
        <v>0.92689999999999995</v>
      </c>
      <c r="AP308" s="1">
        <v>1363.4</v>
      </c>
      <c r="AQ308" s="1">
        <v>1897.59</v>
      </c>
      <c r="AR308" s="1">
        <v>6065.13</v>
      </c>
      <c r="AS308">
        <v>601.49</v>
      </c>
      <c r="AT308">
        <v>324.88</v>
      </c>
      <c r="AU308" s="1">
        <v>10252.48</v>
      </c>
      <c r="AV308" s="1">
        <v>5044.92</v>
      </c>
      <c r="AW308">
        <v>0.43159999999999998</v>
      </c>
      <c r="AX308" s="1">
        <v>4754.7299999999996</v>
      </c>
      <c r="AY308">
        <v>0.40679999999999999</v>
      </c>
      <c r="AZ308" s="1">
        <v>1286.42</v>
      </c>
      <c r="BA308">
        <v>0.1101</v>
      </c>
      <c r="BB308">
        <v>601.53</v>
      </c>
      <c r="BC308">
        <v>5.1499999999999997E-2</v>
      </c>
      <c r="BD308" s="1">
        <v>11687.59</v>
      </c>
      <c r="BE308" s="1">
        <v>4129.9799999999996</v>
      </c>
      <c r="BF308">
        <v>0.97250000000000003</v>
      </c>
      <c r="BG308">
        <v>0.54810000000000003</v>
      </c>
      <c r="BH308">
        <v>0.2235</v>
      </c>
      <c r="BI308">
        <v>0.18129999999999999</v>
      </c>
      <c r="BJ308">
        <v>2.9600000000000001E-2</v>
      </c>
      <c r="BK308">
        <v>1.7399999999999999E-2</v>
      </c>
    </row>
    <row r="309" spans="1:63" x14ac:dyDescent="0.25">
      <c r="A309" t="s">
        <v>311</v>
      </c>
      <c r="B309">
        <v>44297</v>
      </c>
      <c r="C309">
        <v>15.33</v>
      </c>
      <c r="D309">
        <v>328.97</v>
      </c>
      <c r="E309" s="1">
        <v>5044.1899999999996</v>
      </c>
      <c r="F309" s="1">
        <v>4026.33</v>
      </c>
      <c r="G309">
        <v>3.0000000000000001E-3</v>
      </c>
      <c r="H309">
        <v>5.9999999999999995E-4</v>
      </c>
      <c r="I309">
        <v>0.3221</v>
      </c>
      <c r="J309">
        <v>1.6000000000000001E-3</v>
      </c>
      <c r="K309">
        <v>0.1201</v>
      </c>
      <c r="L309">
        <v>0.43509999999999999</v>
      </c>
      <c r="M309">
        <v>0.1176</v>
      </c>
      <c r="N309">
        <v>0.93679999999999997</v>
      </c>
      <c r="O309">
        <v>3.9E-2</v>
      </c>
      <c r="P309">
        <v>0.18940000000000001</v>
      </c>
      <c r="Q309" s="1">
        <v>58707.88</v>
      </c>
      <c r="R309">
        <v>0.2838</v>
      </c>
      <c r="S309">
        <v>0.17349999999999999</v>
      </c>
      <c r="T309">
        <v>0.54279999999999995</v>
      </c>
      <c r="U309">
        <v>39.130000000000003</v>
      </c>
      <c r="V309" s="1">
        <v>82089.03</v>
      </c>
      <c r="W309">
        <v>127.08</v>
      </c>
      <c r="X309" s="1">
        <v>77530.44</v>
      </c>
      <c r="Y309">
        <v>0.6492</v>
      </c>
      <c r="Z309">
        <v>0.27689999999999998</v>
      </c>
      <c r="AA309">
        <v>7.3899999999999993E-2</v>
      </c>
      <c r="AB309">
        <v>0.3508</v>
      </c>
      <c r="AC309">
        <v>77.53</v>
      </c>
      <c r="AD309" s="1">
        <v>3301.57</v>
      </c>
      <c r="AE309">
        <v>427.49</v>
      </c>
      <c r="AF309" s="1">
        <v>68638.45</v>
      </c>
      <c r="AG309" t="s">
        <v>4</v>
      </c>
      <c r="AH309" s="1">
        <v>25739</v>
      </c>
      <c r="AI309" s="1">
        <v>37954.559999999998</v>
      </c>
      <c r="AJ309">
        <v>57.41</v>
      </c>
      <c r="AK309">
        <v>39.68</v>
      </c>
      <c r="AL309">
        <v>44.33</v>
      </c>
      <c r="AM309">
        <v>4.54</v>
      </c>
      <c r="AN309">
        <v>2.13</v>
      </c>
      <c r="AO309">
        <v>1.0982000000000001</v>
      </c>
      <c r="AP309" s="1">
        <v>1910.86</v>
      </c>
      <c r="AQ309" s="1">
        <v>2551.31</v>
      </c>
      <c r="AR309" s="1">
        <v>7401.92</v>
      </c>
      <c r="AS309">
        <v>868.81</v>
      </c>
      <c r="AT309">
        <v>530.53</v>
      </c>
      <c r="AU309" s="1">
        <v>13263.43</v>
      </c>
      <c r="AV309" s="1">
        <v>10780.22</v>
      </c>
      <c r="AW309">
        <v>0.6361</v>
      </c>
      <c r="AX309" s="1">
        <v>3584.17</v>
      </c>
      <c r="AY309">
        <v>0.21149999999999999</v>
      </c>
      <c r="AZ309">
        <v>820.45</v>
      </c>
      <c r="BA309">
        <v>4.8399999999999999E-2</v>
      </c>
      <c r="BB309" s="1">
        <v>1762.94</v>
      </c>
      <c r="BC309">
        <v>0.104</v>
      </c>
      <c r="BD309" s="1">
        <v>16947.78</v>
      </c>
      <c r="BE309" s="1">
        <v>6241.71</v>
      </c>
      <c r="BF309">
        <v>3.6518999999999999</v>
      </c>
      <c r="BG309">
        <v>0.46960000000000002</v>
      </c>
      <c r="BH309">
        <v>0.1862</v>
      </c>
      <c r="BI309">
        <v>0.30809999999999998</v>
      </c>
      <c r="BJ309">
        <v>2.52E-2</v>
      </c>
      <c r="BK309">
        <v>1.0999999999999999E-2</v>
      </c>
    </row>
    <row r="310" spans="1:63" x14ac:dyDescent="0.25">
      <c r="A310" t="s">
        <v>312</v>
      </c>
      <c r="B310">
        <v>44305</v>
      </c>
      <c r="C310">
        <v>12.24</v>
      </c>
      <c r="D310">
        <v>381.69</v>
      </c>
      <c r="E310" s="1">
        <v>4671.17</v>
      </c>
      <c r="F310" s="1">
        <v>3783.15</v>
      </c>
      <c r="G310">
        <v>3.2000000000000002E-3</v>
      </c>
      <c r="H310">
        <v>5.9999999999999995E-4</v>
      </c>
      <c r="I310">
        <v>0.42980000000000002</v>
      </c>
      <c r="J310">
        <v>1.6000000000000001E-3</v>
      </c>
      <c r="K310">
        <v>0.11169999999999999</v>
      </c>
      <c r="L310">
        <v>0.34360000000000002</v>
      </c>
      <c r="M310">
        <v>0.1094</v>
      </c>
      <c r="N310">
        <v>0.93659999999999999</v>
      </c>
      <c r="O310">
        <v>3.7600000000000001E-2</v>
      </c>
      <c r="P310">
        <v>0.1928</v>
      </c>
      <c r="Q310" s="1">
        <v>61061.9</v>
      </c>
      <c r="R310">
        <v>0.28999999999999998</v>
      </c>
      <c r="S310">
        <v>0.18529999999999999</v>
      </c>
      <c r="T310">
        <v>0.52459999999999996</v>
      </c>
      <c r="U310">
        <v>33.82</v>
      </c>
      <c r="V310" s="1">
        <v>87064.68</v>
      </c>
      <c r="W310">
        <v>136.27000000000001</v>
      </c>
      <c r="X310" s="1">
        <v>80644.72</v>
      </c>
      <c r="Y310">
        <v>0.64470000000000005</v>
      </c>
      <c r="Z310">
        <v>0.29099999999999998</v>
      </c>
      <c r="AA310">
        <v>6.4199999999999993E-2</v>
      </c>
      <c r="AB310">
        <v>0.3553</v>
      </c>
      <c r="AC310">
        <v>80.64</v>
      </c>
      <c r="AD310" s="1">
        <v>3722.17</v>
      </c>
      <c r="AE310">
        <v>467.17</v>
      </c>
      <c r="AF310" s="1">
        <v>71704.2</v>
      </c>
      <c r="AG310" t="s">
        <v>4</v>
      </c>
      <c r="AH310" s="1">
        <v>26079</v>
      </c>
      <c r="AI310" s="1">
        <v>38296.410000000003</v>
      </c>
      <c r="AJ310">
        <v>64.099999999999994</v>
      </c>
      <c r="AK310">
        <v>43.09</v>
      </c>
      <c r="AL310">
        <v>48.98</v>
      </c>
      <c r="AM310">
        <v>4.74</v>
      </c>
      <c r="AN310">
        <v>2.13</v>
      </c>
      <c r="AO310">
        <v>1.1830000000000001</v>
      </c>
      <c r="AP310" s="1">
        <v>1990.99</v>
      </c>
      <c r="AQ310" s="1">
        <v>2616.0500000000002</v>
      </c>
      <c r="AR310" s="1">
        <v>7340</v>
      </c>
      <c r="AS310">
        <v>913.03</v>
      </c>
      <c r="AT310">
        <v>530.45000000000005</v>
      </c>
      <c r="AU310" s="1">
        <v>13390.52</v>
      </c>
      <c r="AV310" s="1">
        <v>10089.049999999999</v>
      </c>
      <c r="AW310">
        <v>0.59970000000000001</v>
      </c>
      <c r="AX310" s="1">
        <v>4118.8100000000004</v>
      </c>
      <c r="AY310">
        <v>0.24479999999999999</v>
      </c>
      <c r="AZ310">
        <v>892.3</v>
      </c>
      <c r="BA310">
        <v>5.2999999999999999E-2</v>
      </c>
      <c r="BB310" s="1">
        <v>1724.36</v>
      </c>
      <c r="BC310">
        <v>0.10249999999999999</v>
      </c>
      <c r="BD310" s="1">
        <v>16824.52</v>
      </c>
      <c r="BE310" s="1">
        <v>6089.54</v>
      </c>
      <c r="BF310">
        <v>3.4150999999999998</v>
      </c>
      <c r="BG310">
        <v>0.4743</v>
      </c>
      <c r="BH310">
        <v>0.1832</v>
      </c>
      <c r="BI310">
        <v>0.3039</v>
      </c>
      <c r="BJ310">
        <v>2.6200000000000001E-2</v>
      </c>
      <c r="BK310">
        <v>1.24E-2</v>
      </c>
    </row>
    <row r="311" spans="1:63" x14ac:dyDescent="0.25">
      <c r="A311" t="s">
        <v>313</v>
      </c>
      <c r="B311">
        <v>45831</v>
      </c>
      <c r="C311">
        <v>99.95</v>
      </c>
      <c r="D311">
        <v>9.9600000000000009</v>
      </c>
      <c r="E311">
        <v>995.13</v>
      </c>
      <c r="F311">
        <v>973.08</v>
      </c>
      <c r="G311">
        <v>1.2999999999999999E-3</v>
      </c>
      <c r="H311">
        <v>1E-4</v>
      </c>
      <c r="I311">
        <v>5.1000000000000004E-3</v>
      </c>
      <c r="J311">
        <v>1.1000000000000001E-3</v>
      </c>
      <c r="K311">
        <v>1.61E-2</v>
      </c>
      <c r="L311">
        <v>0.9577</v>
      </c>
      <c r="M311">
        <v>1.8599999999999998E-2</v>
      </c>
      <c r="N311">
        <v>0.37330000000000002</v>
      </c>
      <c r="O311">
        <v>1.4E-3</v>
      </c>
      <c r="P311">
        <v>0.1447</v>
      </c>
      <c r="Q311" s="1">
        <v>54760.46</v>
      </c>
      <c r="R311">
        <v>0.21859999999999999</v>
      </c>
      <c r="S311">
        <v>0.16220000000000001</v>
      </c>
      <c r="T311">
        <v>0.61929999999999996</v>
      </c>
      <c r="U311">
        <v>10.76</v>
      </c>
      <c r="V311" s="1">
        <v>62255.65</v>
      </c>
      <c r="W311">
        <v>88.53</v>
      </c>
      <c r="X311" s="1">
        <v>162674.19</v>
      </c>
      <c r="Y311">
        <v>0.82050000000000001</v>
      </c>
      <c r="Z311">
        <v>8.4599999999999995E-2</v>
      </c>
      <c r="AA311">
        <v>9.4899999999999998E-2</v>
      </c>
      <c r="AB311">
        <v>0.17949999999999999</v>
      </c>
      <c r="AC311">
        <v>162.66999999999999</v>
      </c>
      <c r="AD311" s="1">
        <v>4261.4399999999996</v>
      </c>
      <c r="AE311">
        <v>483.54</v>
      </c>
      <c r="AF311" s="1">
        <v>148344.41</v>
      </c>
      <c r="AG311" t="s">
        <v>4</v>
      </c>
      <c r="AH311" s="1">
        <v>33484</v>
      </c>
      <c r="AI311" s="1">
        <v>51256</v>
      </c>
      <c r="AJ311">
        <v>36.71</v>
      </c>
      <c r="AK311">
        <v>24.4</v>
      </c>
      <c r="AL311">
        <v>26.43</v>
      </c>
      <c r="AM311">
        <v>4.5</v>
      </c>
      <c r="AN311" s="1">
        <v>1471.43</v>
      </c>
      <c r="AO311">
        <v>1.3121</v>
      </c>
      <c r="AP311" s="1">
        <v>1618.18</v>
      </c>
      <c r="AQ311" s="1">
        <v>2313.41</v>
      </c>
      <c r="AR311" s="1">
        <v>6788.23</v>
      </c>
      <c r="AS311">
        <v>606.04</v>
      </c>
      <c r="AT311">
        <v>302.87</v>
      </c>
      <c r="AU311" s="1">
        <v>11628.73</v>
      </c>
      <c r="AV311" s="1">
        <v>6945.19</v>
      </c>
      <c r="AW311">
        <v>0.50739999999999996</v>
      </c>
      <c r="AX311" s="1">
        <v>4414.3999999999996</v>
      </c>
      <c r="AY311">
        <v>0.32250000000000001</v>
      </c>
      <c r="AZ311" s="1">
        <v>1564.47</v>
      </c>
      <c r="BA311">
        <v>0.1143</v>
      </c>
      <c r="BB311">
        <v>763.19</v>
      </c>
      <c r="BC311">
        <v>5.5800000000000002E-2</v>
      </c>
      <c r="BD311" s="1">
        <v>13687.25</v>
      </c>
      <c r="BE311" s="1">
        <v>6088.53</v>
      </c>
      <c r="BF311">
        <v>2.0272000000000001</v>
      </c>
      <c r="BG311">
        <v>0.51349999999999996</v>
      </c>
      <c r="BH311">
        <v>0.2175</v>
      </c>
      <c r="BI311">
        <v>0.19919999999999999</v>
      </c>
      <c r="BJ311">
        <v>4.2200000000000001E-2</v>
      </c>
      <c r="BK311">
        <v>2.76E-2</v>
      </c>
    </row>
    <row r="312" spans="1:63" x14ac:dyDescent="0.25">
      <c r="A312" t="s">
        <v>314</v>
      </c>
      <c r="B312">
        <v>50211</v>
      </c>
      <c r="C312">
        <v>82.81</v>
      </c>
      <c r="D312">
        <v>10.119999999999999</v>
      </c>
      <c r="E312">
        <v>838.07</v>
      </c>
      <c r="F312">
        <v>836.56</v>
      </c>
      <c r="G312">
        <v>1.6999999999999999E-3</v>
      </c>
      <c r="H312">
        <v>2.9999999999999997E-4</v>
      </c>
      <c r="I312">
        <v>4.4999999999999997E-3</v>
      </c>
      <c r="J312">
        <v>1.1999999999999999E-3</v>
      </c>
      <c r="K312">
        <v>1.21E-2</v>
      </c>
      <c r="L312">
        <v>0.96209999999999996</v>
      </c>
      <c r="M312">
        <v>1.8100000000000002E-2</v>
      </c>
      <c r="N312">
        <v>0.3836</v>
      </c>
      <c r="O312">
        <v>8.9999999999999998E-4</v>
      </c>
      <c r="P312">
        <v>0.1447</v>
      </c>
      <c r="Q312" s="1">
        <v>53849.25</v>
      </c>
      <c r="R312">
        <v>0.27539999999999998</v>
      </c>
      <c r="S312">
        <v>0.1608</v>
      </c>
      <c r="T312">
        <v>0.56379999999999997</v>
      </c>
      <c r="U312">
        <v>8.17</v>
      </c>
      <c r="V312" s="1">
        <v>66230.7</v>
      </c>
      <c r="W312">
        <v>98.7</v>
      </c>
      <c r="X312" s="1">
        <v>178283.17</v>
      </c>
      <c r="Y312">
        <v>0.75600000000000001</v>
      </c>
      <c r="Z312">
        <v>6.9800000000000001E-2</v>
      </c>
      <c r="AA312">
        <v>0.17419999999999999</v>
      </c>
      <c r="AB312">
        <v>0.24399999999999999</v>
      </c>
      <c r="AC312">
        <v>178.28</v>
      </c>
      <c r="AD312" s="1">
        <v>4972.6400000000003</v>
      </c>
      <c r="AE312">
        <v>518.21</v>
      </c>
      <c r="AF312" s="1">
        <v>158954.63</v>
      </c>
      <c r="AG312" t="s">
        <v>4</v>
      </c>
      <c r="AH312" s="1">
        <v>33616</v>
      </c>
      <c r="AI312" s="1">
        <v>51076.58</v>
      </c>
      <c r="AJ312">
        <v>36.799999999999997</v>
      </c>
      <c r="AK312">
        <v>25.15</v>
      </c>
      <c r="AL312">
        <v>27.97</v>
      </c>
      <c r="AM312">
        <v>4.34</v>
      </c>
      <c r="AN312" s="1">
        <v>1605.33</v>
      </c>
      <c r="AO312">
        <v>1.3734999999999999</v>
      </c>
      <c r="AP312" s="1">
        <v>1677.34</v>
      </c>
      <c r="AQ312" s="1">
        <v>2400.9</v>
      </c>
      <c r="AR312" s="1">
        <v>6849.26</v>
      </c>
      <c r="AS312">
        <v>591.73</v>
      </c>
      <c r="AT312">
        <v>359.11</v>
      </c>
      <c r="AU312" s="1">
        <v>11878.34</v>
      </c>
      <c r="AV312" s="1">
        <v>6460.39</v>
      </c>
      <c r="AW312">
        <v>0.46160000000000001</v>
      </c>
      <c r="AX312" s="1">
        <v>5078.6400000000003</v>
      </c>
      <c r="AY312">
        <v>0.3629</v>
      </c>
      <c r="AZ312" s="1">
        <v>1641.47</v>
      </c>
      <c r="BA312">
        <v>0.1173</v>
      </c>
      <c r="BB312">
        <v>815.78</v>
      </c>
      <c r="BC312">
        <v>5.8299999999999998E-2</v>
      </c>
      <c r="BD312" s="1">
        <v>13996.28</v>
      </c>
      <c r="BE312" s="1">
        <v>5713.55</v>
      </c>
      <c r="BF312">
        <v>1.8602000000000001</v>
      </c>
      <c r="BG312">
        <v>0.51649999999999996</v>
      </c>
      <c r="BH312">
        <v>0.22839999999999999</v>
      </c>
      <c r="BI312">
        <v>0.1923</v>
      </c>
      <c r="BJ312">
        <v>3.4000000000000002E-2</v>
      </c>
      <c r="BK312">
        <v>2.87E-2</v>
      </c>
    </row>
    <row r="313" spans="1:63" x14ac:dyDescent="0.25">
      <c r="A313" t="s">
        <v>315</v>
      </c>
      <c r="B313">
        <v>46805</v>
      </c>
      <c r="C313">
        <v>92.48</v>
      </c>
      <c r="D313">
        <v>13.68</v>
      </c>
      <c r="E313" s="1">
        <v>1264.75</v>
      </c>
      <c r="F313" s="1">
        <v>1222.8499999999999</v>
      </c>
      <c r="G313">
        <v>3.5000000000000001E-3</v>
      </c>
      <c r="H313">
        <v>2.0000000000000001E-4</v>
      </c>
      <c r="I313">
        <v>7.4000000000000003E-3</v>
      </c>
      <c r="J313">
        <v>1E-3</v>
      </c>
      <c r="K313">
        <v>3.1199999999999999E-2</v>
      </c>
      <c r="L313">
        <v>0.92969999999999997</v>
      </c>
      <c r="M313">
        <v>2.7E-2</v>
      </c>
      <c r="N313">
        <v>0.34760000000000002</v>
      </c>
      <c r="O313">
        <v>6.7000000000000002E-3</v>
      </c>
      <c r="P313">
        <v>0.13819999999999999</v>
      </c>
      <c r="Q313" s="1">
        <v>56937.29</v>
      </c>
      <c r="R313">
        <v>0.21920000000000001</v>
      </c>
      <c r="S313">
        <v>0.1883</v>
      </c>
      <c r="T313">
        <v>0.59240000000000004</v>
      </c>
      <c r="U313">
        <v>10.53</v>
      </c>
      <c r="V313" s="1">
        <v>72363.67</v>
      </c>
      <c r="W313">
        <v>115.9</v>
      </c>
      <c r="X313" s="1">
        <v>191480.05</v>
      </c>
      <c r="Y313">
        <v>0.78649999999999998</v>
      </c>
      <c r="Z313">
        <v>0.1205</v>
      </c>
      <c r="AA313">
        <v>9.2999999999999999E-2</v>
      </c>
      <c r="AB313">
        <v>0.2135</v>
      </c>
      <c r="AC313">
        <v>191.48</v>
      </c>
      <c r="AD313" s="1">
        <v>5389.62</v>
      </c>
      <c r="AE313">
        <v>568.37</v>
      </c>
      <c r="AF313" s="1">
        <v>181633.27</v>
      </c>
      <c r="AG313" t="s">
        <v>4</v>
      </c>
      <c r="AH313" s="1">
        <v>34081</v>
      </c>
      <c r="AI313" s="1">
        <v>54348.46</v>
      </c>
      <c r="AJ313">
        <v>46.76</v>
      </c>
      <c r="AK313">
        <v>25.9</v>
      </c>
      <c r="AL313">
        <v>32.6</v>
      </c>
      <c r="AM313">
        <v>4.3899999999999997</v>
      </c>
      <c r="AN313" s="1">
        <v>1206.04</v>
      </c>
      <c r="AO313">
        <v>1.1540999999999999</v>
      </c>
      <c r="AP313" s="1">
        <v>1581.19</v>
      </c>
      <c r="AQ313" s="1">
        <v>2281.9499999999998</v>
      </c>
      <c r="AR313" s="1">
        <v>6499.18</v>
      </c>
      <c r="AS313">
        <v>581.38</v>
      </c>
      <c r="AT313">
        <v>366.26</v>
      </c>
      <c r="AU313" s="1">
        <v>11309.96</v>
      </c>
      <c r="AV313" s="1">
        <v>5481.55</v>
      </c>
      <c r="AW313">
        <v>0.41620000000000001</v>
      </c>
      <c r="AX313" s="1">
        <v>5300.34</v>
      </c>
      <c r="AY313">
        <v>0.40250000000000002</v>
      </c>
      <c r="AZ313" s="1">
        <v>1631.99</v>
      </c>
      <c r="BA313">
        <v>0.1239</v>
      </c>
      <c r="BB313">
        <v>755.98</v>
      </c>
      <c r="BC313">
        <v>5.74E-2</v>
      </c>
      <c r="BD313" s="1">
        <v>13169.86</v>
      </c>
      <c r="BE313" s="1">
        <v>4217.9799999999996</v>
      </c>
      <c r="BF313">
        <v>1.1473</v>
      </c>
      <c r="BG313">
        <v>0.52049999999999996</v>
      </c>
      <c r="BH313">
        <v>0.22739999999999999</v>
      </c>
      <c r="BI313">
        <v>0.20169999999999999</v>
      </c>
      <c r="BJ313">
        <v>3.32E-2</v>
      </c>
      <c r="BK313">
        <v>1.7299999999999999E-2</v>
      </c>
    </row>
    <row r="314" spans="1:63" x14ac:dyDescent="0.25">
      <c r="A314" t="s">
        <v>316</v>
      </c>
      <c r="B314">
        <v>44313</v>
      </c>
      <c r="C314">
        <v>12.62</v>
      </c>
      <c r="D314">
        <v>206.46</v>
      </c>
      <c r="E314" s="1">
        <v>2605.29</v>
      </c>
      <c r="F314" s="1">
        <v>2574.09</v>
      </c>
      <c r="G314">
        <v>3.4099999999999998E-2</v>
      </c>
      <c r="H314">
        <v>8.9999999999999998E-4</v>
      </c>
      <c r="I314">
        <v>2.46E-2</v>
      </c>
      <c r="J314">
        <v>5.9999999999999995E-4</v>
      </c>
      <c r="K314">
        <v>3.85E-2</v>
      </c>
      <c r="L314">
        <v>0.8619</v>
      </c>
      <c r="M314">
        <v>3.9399999999999998E-2</v>
      </c>
      <c r="N314">
        <v>0.1033</v>
      </c>
      <c r="O314">
        <v>1.43E-2</v>
      </c>
      <c r="P314">
        <v>0.11</v>
      </c>
      <c r="Q314" s="1">
        <v>75062.320000000007</v>
      </c>
      <c r="R314">
        <v>0.13689999999999999</v>
      </c>
      <c r="S314">
        <v>0.16300000000000001</v>
      </c>
      <c r="T314">
        <v>0.70009999999999994</v>
      </c>
      <c r="U314">
        <v>17.07</v>
      </c>
      <c r="V314" s="1">
        <v>97376.24</v>
      </c>
      <c r="W314">
        <v>151.26</v>
      </c>
      <c r="X314" s="1">
        <v>253971.38</v>
      </c>
      <c r="Y314">
        <v>0.8296</v>
      </c>
      <c r="Z314">
        <v>0.14499999999999999</v>
      </c>
      <c r="AA314">
        <v>2.5399999999999999E-2</v>
      </c>
      <c r="AB314">
        <v>0.1704</v>
      </c>
      <c r="AC314">
        <v>253.97</v>
      </c>
      <c r="AD314" s="1">
        <v>10577.9</v>
      </c>
      <c r="AE314" s="1">
        <v>1149.24</v>
      </c>
      <c r="AF314" s="1">
        <v>251582.01</v>
      </c>
      <c r="AG314" t="s">
        <v>4</v>
      </c>
      <c r="AH314" s="1">
        <v>53438</v>
      </c>
      <c r="AI314" s="1">
        <v>115552.85</v>
      </c>
      <c r="AJ314">
        <v>86.26</v>
      </c>
      <c r="AK314">
        <v>42.73</v>
      </c>
      <c r="AL314">
        <v>54.9</v>
      </c>
      <c r="AM314">
        <v>4.91</v>
      </c>
      <c r="AN314" s="1">
        <v>3074.57</v>
      </c>
      <c r="AO314">
        <v>0.69479999999999997</v>
      </c>
      <c r="AP314" s="1">
        <v>1647.62</v>
      </c>
      <c r="AQ314" s="1">
        <v>2059.19</v>
      </c>
      <c r="AR314" s="1">
        <v>7909.89</v>
      </c>
      <c r="AS314">
        <v>822.41</v>
      </c>
      <c r="AT314">
        <v>385.82</v>
      </c>
      <c r="AU314" s="1">
        <v>12824.94</v>
      </c>
      <c r="AV314" s="1">
        <v>3009.44</v>
      </c>
      <c r="AW314">
        <v>0.22009999999999999</v>
      </c>
      <c r="AX314" s="1">
        <v>9231.73</v>
      </c>
      <c r="AY314">
        <v>0.67510000000000003</v>
      </c>
      <c r="AZ314" s="1">
        <v>1051.24</v>
      </c>
      <c r="BA314">
        <v>7.6899999999999996E-2</v>
      </c>
      <c r="BB314">
        <v>382.23</v>
      </c>
      <c r="BC314">
        <v>2.8000000000000001E-2</v>
      </c>
      <c r="BD314" s="1">
        <v>13674.64</v>
      </c>
      <c r="BE314" s="1">
        <v>1590.59</v>
      </c>
      <c r="BF314">
        <v>0.15379999999999999</v>
      </c>
      <c r="BG314">
        <v>0.58819999999999995</v>
      </c>
      <c r="BH314">
        <v>0.21659999999999999</v>
      </c>
      <c r="BI314">
        <v>0.1472</v>
      </c>
      <c r="BJ314">
        <v>3.2000000000000001E-2</v>
      </c>
      <c r="BK314">
        <v>1.6E-2</v>
      </c>
    </row>
    <row r="315" spans="1:63" x14ac:dyDescent="0.25">
      <c r="A315" t="s">
        <v>317</v>
      </c>
      <c r="B315">
        <v>44321</v>
      </c>
      <c r="C315">
        <v>53</v>
      </c>
      <c r="D315">
        <v>47.68</v>
      </c>
      <c r="E315" s="1">
        <v>2527.2600000000002</v>
      </c>
      <c r="F315" s="1">
        <v>2441.87</v>
      </c>
      <c r="G315">
        <v>7.6E-3</v>
      </c>
      <c r="H315">
        <v>5.9999999999999995E-4</v>
      </c>
      <c r="I315">
        <v>1.6500000000000001E-2</v>
      </c>
      <c r="J315">
        <v>1.1000000000000001E-3</v>
      </c>
      <c r="K315">
        <v>3.9699999999999999E-2</v>
      </c>
      <c r="L315">
        <v>0.88729999999999998</v>
      </c>
      <c r="M315">
        <v>4.7300000000000002E-2</v>
      </c>
      <c r="N315">
        <v>0.4224</v>
      </c>
      <c r="O315">
        <v>1.0800000000000001E-2</v>
      </c>
      <c r="P315">
        <v>0.1489</v>
      </c>
      <c r="Q315" s="1">
        <v>59759.38</v>
      </c>
      <c r="R315">
        <v>0.20130000000000001</v>
      </c>
      <c r="S315">
        <v>0.18720000000000001</v>
      </c>
      <c r="T315">
        <v>0.61140000000000005</v>
      </c>
      <c r="U315">
        <v>16.440000000000001</v>
      </c>
      <c r="V315" s="1">
        <v>81288.3</v>
      </c>
      <c r="W315">
        <v>148.13</v>
      </c>
      <c r="X315" s="1">
        <v>149739.29</v>
      </c>
      <c r="Y315">
        <v>0.71840000000000004</v>
      </c>
      <c r="Z315">
        <v>0.20680000000000001</v>
      </c>
      <c r="AA315">
        <v>7.4800000000000005E-2</v>
      </c>
      <c r="AB315">
        <v>0.28160000000000002</v>
      </c>
      <c r="AC315">
        <v>149.74</v>
      </c>
      <c r="AD315" s="1">
        <v>4985.96</v>
      </c>
      <c r="AE315">
        <v>517.96</v>
      </c>
      <c r="AF315" s="1">
        <v>136176.04</v>
      </c>
      <c r="AG315" t="s">
        <v>4</v>
      </c>
      <c r="AH315" s="1">
        <v>32503</v>
      </c>
      <c r="AI315" s="1">
        <v>54521.3</v>
      </c>
      <c r="AJ315">
        <v>49.38</v>
      </c>
      <c r="AK315">
        <v>29.04</v>
      </c>
      <c r="AL315">
        <v>36.92</v>
      </c>
      <c r="AM315">
        <v>3.94</v>
      </c>
      <c r="AN315" s="1">
        <v>1199.8800000000001</v>
      </c>
      <c r="AO315">
        <v>0.93730000000000002</v>
      </c>
      <c r="AP315" s="1">
        <v>1416.03</v>
      </c>
      <c r="AQ315" s="1">
        <v>1850.57</v>
      </c>
      <c r="AR315" s="1">
        <v>6372.92</v>
      </c>
      <c r="AS315">
        <v>609.41</v>
      </c>
      <c r="AT315">
        <v>310.81</v>
      </c>
      <c r="AU315" s="1">
        <v>10559.74</v>
      </c>
      <c r="AV315" s="1">
        <v>5377.55</v>
      </c>
      <c r="AW315">
        <v>0.44019999999999998</v>
      </c>
      <c r="AX315" s="1">
        <v>4718.6400000000003</v>
      </c>
      <c r="AY315">
        <v>0.38619999999999999</v>
      </c>
      <c r="AZ315" s="1">
        <v>1248.9000000000001</v>
      </c>
      <c r="BA315">
        <v>0.1022</v>
      </c>
      <c r="BB315">
        <v>871.46</v>
      </c>
      <c r="BC315">
        <v>7.1300000000000002E-2</v>
      </c>
      <c r="BD315" s="1">
        <v>12216.55</v>
      </c>
      <c r="BE315" s="1">
        <v>4267.95</v>
      </c>
      <c r="BF315">
        <v>1.1526000000000001</v>
      </c>
      <c r="BG315">
        <v>0.53749999999999998</v>
      </c>
      <c r="BH315">
        <v>0.2195</v>
      </c>
      <c r="BI315">
        <v>0.19700000000000001</v>
      </c>
      <c r="BJ315">
        <v>2.76E-2</v>
      </c>
      <c r="BK315">
        <v>1.83E-2</v>
      </c>
    </row>
    <row r="316" spans="1:63" x14ac:dyDescent="0.25">
      <c r="A316" t="s">
        <v>318</v>
      </c>
      <c r="B316">
        <v>44339</v>
      </c>
      <c r="C316">
        <v>16.329999999999998</v>
      </c>
      <c r="D316">
        <v>268.29000000000002</v>
      </c>
      <c r="E316" s="1">
        <v>4382.01</v>
      </c>
      <c r="F316" s="1">
        <v>3631.91</v>
      </c>
      <c r="G316">
        <v>3.3E-3</v>
      </c>
      <c r="H316">
        <v>6.9999999999999999E-4</v>
      </c>
      <c r="I316">
        <v>0.2056</v>
      </c>
      <c r="J316">
        <v>1.5E-3</v>
      </c>
      <c r="K316">
        <v>0.11749999999999999</v>
      </c>
      <c r="L316">
        <v>0.5474</v>
      </c>
      <c r="M316">
        <v>0.124</v>
      </c>
      <c r="N316">
        <v>0.96589999999999998</v>
      </c>
      <c r="O316">
        <v>3.9E-2</v>
      </c>
      <c r="P316">
        <v>0.1893</v>
      </c>
      <c r="Q316" s="1">
        <v>58645.3</v>
      </c>
      <c r="R316">
        <v>0.27779999999999999</v>
      </c>
      <c r="S316">
        <v>0.16969999999999999</v>
      </c>
      <c r="T316">
        <v>0.55259999999999998</v>
      </c>
      <c r="U316">
        <v>31.7</v>
      </c>
      <c r="V316" s="1">
        <v>81692.960000000006</v>
      </c>
      <c r="W316">
        <v>135.76</v>
      </c>
      <c r="X316" s="1">
        <v>82986.36</v>
      </c>
      <c r="Y316">
        <v>0.66310000000000002</v>
      </c>
      <c r="Z316">
        <v>0.26119999999999999</v>
      </c>
      <c r="AA316">
        <v>7.5700000000000003E-2</v>
      </c>
      <c r="AB316">
        <v>0.33689999999999998</v>
      </c>
      <c r="AC316">
        <v>82.99</v>
      </c>
      <c r="AD316" s="1">
        <v>3143.53</v>
      </c>
      <c r="AE316">
        <v>401.07</v>
      </c>
      <c r="AF316" s="1">
        <v>75539</v>
      </c>
      <c r="AG316" t="s">
        <v>4</v>
      </c>
      <c r="AH316" s="1">
        <v>26079</v>
      </c>
      <c r="AI316" s="1">
        <v>39526.879999999997</v>
      </c>
      <c r="AJ316">
        <v>53.44</v>
      </c>
      <c r="AK316">
        <v>34.33</v>
      </c>
      <c r="AL316">
        <v>39.82</v>
      </c>
      <c r="AM316">
        <v>4.42</v>
      </c>
      <c r="AN316">
        <v>2.13</v>
      </c>
      <c r="AO316">
        <v>0.99139999999999995</v>
      </c>
      <c r="AP316" s="1">
        <v>1750.98</v>
      </c>
      <c r="AQ316" s="1">
        <v>2528.9499999999998</v>
      </c>
      <c r="AR316" s="1">
        <v>7307.89</v>
      </c>
      <c r="AS316">
        <v>823.33</v>
      </c>
      <c r="AT316">
        <v>500.16</v>
      </c>
      <c r="AU316" s="1">
        <v>12911.32</v>
      </c>
      <c r="AV316" s="1">
        <v>10331.950000000001</v>
      </c>
      <c r="AW316">
        <v>0.63700000000000001</v>
      </c>
      <c r="AX316" s="1">
        <v>3278.43</v>
      </c>
      <c r="AY316">
        <v>0.2021</v>
      </c>
      <c r="AZ316">
        <v>870.9</v>
      </c>
      <c r="BA316">
        <v>5.3699999999999998E-2</v>
      </c>
      <c r="BB316" s="1">
        <v>1739.53</v>
      </c>
      <c r="BC316">
        <v>0.1072</v>
      </c>
      <c r="BD316" s="1">
        <v>16220.81</v>
      </c>
      <c r="BE316" s="1">
        <v>6483.24</v>
      </c>
      <c r="BF316">
        <v>3.4763000000000002</v>
      </c>
      <c r="BG316">
        <v>0.47170000000000001</v>
      </c>
      <c r="BH316">
        <v>0.1971</v>
      </c>
      <c r="BI316">
        <v>0.29549999999999998</v>
      </c>
      <c r="BJ316">
        <v>2.64E-2</v>
      </c>
      <c r="BK316">
        <v>9.1999999999999998E-3</v>
      </c>
    </row>
    <row r="317" spans="1:63" x14ac:dyDescent="0.25">
      <c r="A317" t="s">
        <v>319</v>
      </c>
      <c r="B317">
        <v>48553</v>
      </c>
      <c r="C317">
        <v>62.95</v>
      </c>
      <c r="D317">
        <v>12.45</v>
      </c>
      <c r="E317">
        <v>783.8</v>
      </c>
      <c r="F317">
        <v>822.57</v>
      </c>
      <c r="G317">
        <v>3.3999999999999998E-3</v>
      </c>
      <c r="H317">
        <v>1.1000000000000001E-3</v>
      </c>
      <c r="I317">
        <v>3.5000000000000001E-3</v>
      </c>
      <c r="J317">
        <v>1E-4</v>
      </c>
      <c r="K317">
        <v>1.15E-2</v>
      </c>
      <c r="L317">
        <v>0.97030000000000005</v>
      </c>
      <c r="M317">
        <v>0.01</v>
      </c>
      <c r="N317">
        <v>0.16300000000000001</v>
      </c>
      <c r="O317">
        <v>1.6999999999999999E-3</v>
      </c>
      <c r="P317">
        <v>0.1149</v>
      </c>
      <c r="Q317" s="1">
        <v>58865.24</v>
      </c>
      <c r="R317">
        <v>0.1883</v>
      </c>
      <c r="S317">
        <v>0.17199999999999999</v>
      </c>
      <c r="T317">
        <v>0.63970000000000005</v>
      </c>
      <c r="U317">
        <v>7.25</v>
      </c>
      <c r="V317" s="1">
        <v>66333.87</v>
      </c>
      <c r="W317">
        <v>104.98</v>
      </c>
      <c r="X317" s="1">
        <v>180184.1</v>
      </c>
      <c r="Y317">
        <v>0.81489999999999996</v>
      </c>
      <c r="Z317">
        <v>0.1245</v>
      </c>
      <c r="AA317">
        <v>6.0499999999999998E-2</v>
      </c>
      <c r="AB317">
        <v>0.18509999999999999</v>
      </c>
      <c r="AC317">
        <v>180.18</v>
      </c>
      <c r="AD317" s="1">
        <v>4450.34</v>
      </c>
      <c r="AE317">
        <v>520.87</v>
      </c>
      <c r="AF317" s="1">
        <v>156353.43</v>
      </c>
      <c r="AG317" t="s">
        <v>4</v>
      </c>
      <c r="AH317" s="1">
        <v>39313</v>
      </c>
      <c r="AI317" s="1">
        <v>63290.84</v>
      </c>
      <c r="AJ317">
        <v>36.79</v>
      </c>
      <c r="AK317">
        <v>23.55</v>
      </c>
      <c r="AL317">
        <v>27</v>
      </c>
      <c r="AM317">
        <v>5.0999999999999996</v>
      </c>
      <c r="AN317" s="1">
        <v>1898.75</v>
      </c>
      <c r="AO317">
        <v>1.1501999999999999</v>
      </c>
      <c r="AP317" s="1">
        <v>1441.18</v>
      </c>
      <c r="AQ317" s="1">
        <v>2078.4899999999998</v>
      </c>
      <c r="AR317" s="1">
        <v>6630.06</v>
      </c>
      <c r="AS317">
        <v>486.8</v>
      </c>
      <c r="AT317">
        <v>373.19</v>
      </c>
      <c r="AU317" s="1">
        <v>11009.72</v>
      </c>
      <c r="AV317" s="1">
        <v>5796.52</v>
      </c>
      <c r="AW317">
        <v>0.44330000000000003</v>
      </c>
      <c r="AX317" s="1">
        <v>4894.53</v>
      </c>
      <c r="AY317">
        <v>0.37430000000000002</v>
      </c>
      <c r="AZ317" s="1">
        <v>1890.2</v>
      </c>
      <c r="BA317">
        <v>0.14460000000000001</v>
      </c>
      <c r="BB317">
        <v>494.66</v>
      </c>
      <c r="BC317">
        <v>3.78E-2</v>
      </c>
      <c r="BD317" s="1">
        <v>13075.9</v>
      </c>
      <c r="BE317" s="1">
        <v>5669.09</v>
      </c>
      <c r="BF317">
        <v>1.4434</v>
      </c>
      <c r="BG317">
        <v>0.55210000000000004</v>
      </c>
      <c r="BH317">
        <v>0.22869999999999999</v>
      </c>
      <c r="BI317">
        <v>0.1593</v>
      </c>
      <c r="BJ317">
        <v>3.4000000000000002E-2</v>
      </c>
      <c r="BK317">
        <v>2.58E-2</v>
      </c>
    </row>
    <row r="318" spans="1:63" x14ac:dyDescent="0.25">
      <c r="A318" t="s">
        <v>320</v>
      </c>
      <c r="B318">
        <v>49882</v>
      </c>
      <c r="C318">
        <v>99.76</v>
      </c>
      <c r="D318">
        <v>18.61</v>
      </c>
      <c r="E318" s="1">
        <v>1856.3</v>
      </c>
      <c r="F318" s="1">
        <v>1816.39</v>
      </c>
      <c r="G318">
        <v>4.4000000000000003E-3</v>
      </c>
      <c r="H318">
        <v>3.8999999999999998E-3</v>
      </c>
      <c r="I318">
        <v>1.0200000000000001E-2</v>
      </c>
      <c r="J318">
        <v>1.5E-3</v>
      </c>
      <c r="K318">
        <v>3.6299999999999999E-2</v>
      </c>
      <c r="L318">
        <v>0.90920000000000001</v>
      </c>
      <c r="M318">
        <v>3.44E-2</v>
      </c>
      <c r="N318">
        <v>0.3921</v>
      </c>
      <c r="O318">
        <v>6.0000000000000001E-3</v>
      </c>
      <c r="P318">
        <v>0.14960000000000001</v>
      </c>
      <c r="Q318" s="1">
        <v>57715.05</v>
      </c>
      <c r="R318">
        <v>0.2233</v>
      </c>
      <c r="S318">
        <v>0.1754</v>
      </c>
      <c r="T318">
        <v>0.60129999999999995</v>
      </c>
      <c r="U318">
        <v>14.59</v>
      </c>
      <c r="V318" s="1">
        <v>73778.06</v>
      </c>
      <c r="W318">
        <v>122.65</v>
      </c>
      <c r="X318" s="1">
        <v>174651</v>
      </c>
      <c r="Y318">
        <v>0.76370000000000005</v>
      </c>
      <c r="Z318">
        <v>0.15490000000000001</v>
      </c>
      <c r="AA318">
        <v>8.14E-2</v>
      </c>
      <c r="AB318">
        <v>0.23630000000000001</v>
      </c>
      <c r="AC318">
        <v>174.65</v>
      </c>
      <c r="AD318" s="1">
        <v>5237.68</v>
      </c>
      <c r="AE318">
        <v>569.89</v>
      </c>
      <c r="AF318" s="1">
        <v>163628.51999999999</v>
      </c>
      <c r="AG318" t="s">
        <v>4</v>
      </c>
      <c r="AH318" s="1">
        <v>33987</v>
      </c>
      <c r="AI318" s="1">
        <v>55177.23</v>
      </c>
      <c r="AJ318">
        <v>48.45</v>
      </c>
      <c r="AK318">
        <v>27.87</v>
      </c>
      <c r="AL318">
        <v>33</v>
      </c>
      <c r="AM318">
        <v>4.2699999999999996</v>
      </c>
      <c r="AN318" s="1">
        <v>1007.23</v>
      </c>
      <c r="AO318">
        <v>1.0027999999999999</v>
      </c>
      <c r="AP318" s="1">
        <v>1386.12</v>
      </c>
      <c r="AQ318" s="1">
        <v>2129</v>
      </c>
      <c r="AR318" s="1">
        <v>6584.48</v>
      </c>
      <c r="AS318">
        <v>628.20000000000005</v>
      </c>
      <c r="AT318">
        <v>318.33</v>
      </c>
      <c r="AU318" s="1">
        <v>11046.14</v>
      </c>
      <c r="AV318" s="1">
        <v>5592.9</v>
      </c>
      <c r="AW318">
        <v>0.43790000000000001</v>
      </c>
      <c r="AX318" s="1">
        <v>4826.37</v>
      </c>
      <c r="AY318">
        <v>0.37790000000000001</v>
      </c>
      <c r="AZ318" s="1">
        <v>1496.36</v>
      </c>
      <c r="BA318">
        <v>0.1172</v>
      </c>
      <c r="BB318">
        <v>856.82</v>
      </c>
      <c r="BC318">
        <v>6.7100000000000007E-2</v>
      </c>
      <c r="BD318" s="1">
        <v>12772.45</v>
      </c>
      <c r="BE318" s="1">
        <v>4416.0200000000004</v>
      </c>
      <c r="BF318">
        <v>1.1675</v>
      </c>
      <c r="BG318">
        <v>0.53220000000000001</v>
      </c>
      <c r="BH318">
        <v>0.22270000000000001</v>
      </c>
      <c r="BI318">
        <v>0.19220000000000001</v>
      </c>
      <c r="BJ318">
        <v>3.1600000000000003E-2</v>
      </c>
      <c r="BK318">
        <v>2.1399999999999999E-2</v>
      </c>
    </row>
    <row r="319" spans="1:63" x14ac:dyDescent="0.25">
      <c r="A319" t="s">
        <v>321</v>
      </c>
      <c r="B319">
        <v>44347</v>
      </c>
      <c r="C319">
        <v>46.95</v>
      </c>
      <c r="D319">
        <v>43.57</v>
      </c>
      <c r="E319" s="1">
        <v>2045.55</v>
      </c>
      <c r="F319" s="1">
        <v>1896.92</v>
      </c>
      <c r="G319">
        <v>5.1000000000000004E-3</v>
      </c>
      <c r="H319">
        <v>6.9999999999999999E-4</v>
      </c>
      <c r="I319">
        <v>3.2099999999999997E-2</v>
      </c>
      <c r="J319">
        <v>1.1000000000000001E-3</v>
      </c>
      <c r="K319">
        <v>6.0100000000000001E-2</v>
      </c>
      <c r="L319">
        <v>0.83399999999999996</v>
      </c>
      <c r="M319">
        <v>6.6799999999999998E-2</v>
      </c>
      <c r="N319">
        <v>0.52410000000000001</v>
      </c>
      <c r="O319">
        <v>2.01E-2</v>
      </c>
      <c r="P319">
        <v>0.16070000000000001</v>
      </c>
      <c r="Q319" s="1">
        <v>59587.95</v>
      </c>
      <c r="R319">
        <v>0.21579999999999999</v>
      </c>
      <c r="S319">
        <v>0.17469999999999999</v>
      </c>
      <c r="T319">
        <v>0.60940000000000005</v>
      </c>
      <c r="U319">
        <v>14.31</v>
      </c>
      <c r="V319" s="1">
        <v>80832.06</v>
      </c>
      <c r="W319">
        <v>138.02000000000001</v>
      </c>
      <c r="X319" s="1">
        <v>135010.60999999999</v>
      </c>
      <c r="Y319">
        <v>0.68659999999999999</v>
      </c>
      <c r="Z319">
        <v>0.2142</v>
      </c>
      <c r="AA319">
        <v>9.9199999999999997E-2</v>
      </c>
      <c r="AB319">
        <v>0.31340000000000001</v>
      </c>
      <c r="AC319">
        <v>135.01</v>
      </c>
      <c r="AD319" s="1">
        <v>4178.1000000000004</v>
      </c>
      <c r="AE319">
        <v>469.68</v>
      </c>
      <c r="AF319" s="1">
        <v>121512.78</v>
      </c>
      <c r="AG319" t="s">
        <v>4</v>
      </c>
      <c r="AH319" s="1">
        <v>30386</v>
      </c>
      <c r="AI319" s="1">
        <v>47950.11</v>
      </c>
      <c r="AJ319">
        <v>46.17</v>
      </c>
      <c r="AK319">
        <v>27.46</v>
      </c>
      <c r="AL319">
        <v>34.08</v>
      </c>
      <c r="AM319">
        <v>4.29</v>
      </c>
      <c r="AN319">
        <v>907.67</v>
      </c>
      <c r="AO319">
        <v>0.88849999999999996</v>
      </c>
      <c r="AP319" s="1">
        <v>1537.78</v>
      </c>
      <c r="AQ319" s="1">
        <v>1967.1</v>
      </c>
      <c r="AR319" s="1">
        <v>6749.79</v>
      </c>
      <c r="AS319">
        <v>657.79</v>
      </c>
      <c r="AT319">
        <v>286.25</v>
      </c>
      <c r="AU319" s="1">
        <v>11198.71</v>
      </c>
      <c r="AV319" s="1">
        <v>6669.42</v>
      </c>
      <c r="AW319">
        <v>0.51119999999999999</v>
      </c>
      <c r="AX319" s="1">
        <v>4112.04</v>
      </c>
      <c r="AY319">
        <v>0.31519999999999998</v>
      </c>
      <c r="AZ319" s="1">
        <v>1204.2</v>
      </c>
      <c r="BA319">
        <v>9.2299999999999993E-2</v>
      </c>
      <c r="BB319" s="1">
        <v>1062.07</v>
      </c>
      <c r="BC319">
        <v>8.14E-2</v>
      </c>
      <c r="BD319" s="1">
        <v>13047.73</v>
      </c>
      <c r="BE319" s="1">
        <v>5028.6899999999996</v>
      </c>
      <c r="BF319">
        <v>1.6878</v>
      </c>
      <c r="BG319">
        <v>0.52210000000000001</v>
      </c>
      <c r="BH319">
        <v>0.2198</v>
      </c>
      <c r="BI319">
        <v>0.21299999999999999</v>
      </c>
      <c r="BJ319">
        <v>2.9100000000000001E-2</v>
      </c>
      <c r="BK319">
        <v>1.6E-2</v>
      </c>
    </row>
    <row r="320" spans="1:63" x14ac:dyDescent="0.25">
      <c r="A320" t="s">
        <v>322</v>
      </c>
      <c r="B320">
        <v>45476</v>
      </c>
      <c r="C320">
        <v>66.760000000000005</v>
      </c>
      <c r="D320">
        <v>58.87</v>
      </c>
      <c r="E320" s="1">
        <v>3930.42</v>
      </c>
      <c r="F320" s="1">
        <v>3727.76</v>
      </c>
      <c r="G320">
        <v>1.44E-2</v>
      </c>
      <c r="H320">
        <v>5.0000000000000001E-4</v>
      </c>
      <c r="I320">
        <v>1.95E-2</v>
      </c>
      <c r="J320">
        <v>1.1000000000000001E-3</v>
      </c>
      <c r="K320">
        <v>3.3799999999999997E-2</v>
      </c>
      <c r="L320">
        <v>0.89539999999999997</v>
      </c>
      <c r="M320">
        <v>3.5299999999999998E-2</v>
      </c>
      <c r="N320">
        <v>0.2268</v>
      </c>
      <c r="O320">
        <v>9.4999999999999998E-3</v>
      </c>
      <c r="P320">
        <v>0.12909999999999999</v>
      </c>
      <c r="Q320" s="1">
        <v>64471.28</v>
      </c>
      <c r="R320">
        <v>0.23380000000000001</v>
      </c>
      <c r="S320">
        <v>0.18629999999999999</v>
      </c>
      <c r="T320">
        <v>0.57979999999999998</v>
      </c>
      <c r="U320">
        <v>22.05</v>
      </c>
      <c r="V320" s="1">
        <v>91071.32</v>
      </c>
      <c r="W320">
        <v>173.66</v>
      </c>
      <c r="X320" s="1">
        <v>184109.71</v>
      </c>
      <c r="Y320">
        <v>0.79249999999999998</v>
      </c>
      <c r="Z320">
        <v>0.1431</v>
      </c>
      <c r="AA320">
        <v>6.4399999999999999E-2</v>
      </c>
      <c r="AB320">
        <v>0.20749999999999999</v>
      </c>
      <c r="AC320">
        <v>184.11</v>
      </c>
      <c r="AD320" s="1">
        <v>6220.33</v>
      </c>
      <c r="AE320">
        <v>710.46</v>
      </c>
      <c r="AF320" s="1">
        <v>175648.7</v>
      </c>
      <c r="AG320" t="s">
        <v>4</v>
      </c>
      <c r="AH320" s="1">
        <v>42019</v>
      </c>
      <c r="AI320" s="1">
        <v>72240.570000000007</v>
      </c>
      <c r="AJ320">
        <v>52.63</v>
      </c>
      <c r="AK320">
        <v>32.020000000000003</v>
      </c>
      <c r="AL320">
        <v>36</v>
      </c>
      <c r="AM320">
        <v>4.12</v>
      </c>
      <c r="AN320" s="1">
        <v>1593.02</v>
      </c>
      <c r="AO320">
        <v>0.78879999999999995</v>
      </c>
      <c r="AP320" s="1">
        <v>1289.21</v>
      </c>
      <c r="AQ320" s="1">
        <v>1988.91</v>
      </c>
      <c r="AR320" s="1">
        <v>6403.32</v>
      </c>
      <c r="AS320">
        <v>658.32</v>
      </c>
      <c r="AT320">
        <v>304.45999999999998</v>
      </c>
      <c r="AU320" s="1">
        <v>10644.22</v>
      </c>
      <c r="AV320" s="1">
        <v>4332.43</v>
      </c>
      <c r="AW320">
        <v>0.37069999999999997</v>
      </c>
      <c r="AX320" s="1">
        <v>5874.86</v>
      </c>
      <c r="AY320">
        <v>0.50270000000000004</v>
      </c>
      <c r="AZ320">
        <v>962.07</v>
      </c>
      <c r="BA320">
        <v>8.2299999999999998E-2</v>
      </c>
      <c r="BB320">
        <v>516.84</v>
      </c>
      <c r="BC320">
        <v>4.4200000000000003E-2</v>
      </c>
      <c r="BD320" s="1">
        <v>11686.21</v>
      </c>
      <c r="BE320" s="1">
        <v>3019.7</v>
      </c>
      <c r="BF320">
        <v>0.54879999999999995</v>
      </c>
      <c r="BG320">
        <v>0.57709999999999995</v>
      </c>
      <c r="BH320">
        <v>0.22020000000000001</v>
      </c>
      <c r="BI320">
        <v>0.158</v>
      </c>
      <c r="BJ320">
        <v>2.98E-2</v>
      </c>
      <c r="BK320">
        <v>1.4800000000000001E-2</v>
      </c>
    </row>
    <row r="321" spans="1:63" x14ac:dyDescent="0.25">
      <c r="A321" t="s">
        <v>323</v>
      </c>
      <c r="B321">
        <v>50450</v>
      </c>
      <c r="C321">
        <v>33.380000000000003</v>
      </c>
      <c r="D321">
        <v>263.17</v>
      </c>
      <c r="E321" s="1">
        <v>8784.7099999999991</v>
      </c>
      <c r="F321" s="1">
        <v>8661.48</v>
      </c>
      <c r="G321">
        <v>0.10150000000000001</v>
      </c>
      <c r="H321">
        <v>8.9999999999999998E-4</v>
      </c>
      <c r="I321">
        <v>8.4900000000000003E-2</v>
      </c>
      <c r="J321">
        <v>1.5E-3</v>
      </c>
      <c r="K321">
        <v>5.7599999999999998E-2</v>
      </c>
      <c r="L321">
        <v>0.70250000000000001</v>
      </c>
      <c r="M321">
        <v>5.1200000000000002E-2</v>
      </c>
      <c r="N321">
        <v>0.15720000000000001</v>
      </c>
      <c r="O321">
        <v>4.3099999999999999E-2</v>
      </c>
      <c r="P321">
        <v>0.12590000000000001</v>
      </c>
      <c r="Q321" s="1">
        <v>75105.02</v>
      </c>
      <c r="R321">
        <v>0.1913</v>
      </c>
      <c r="S321">
        <v>0.18740000000000001</v>
      </c>
      <c r="T321">
        <v>0.62129999999999996</v>
      </c>
      <c r="U321">
        <v>48.78</v>
      </c>
      <c r="V321" s="1">
        <v>97777.65</v>
      </c>
      <c r="W321">
        <v>178.02</v>
      </c>
      <c r="X321" s="1">
        <v>208410.32</v>
      </c>
      <c r="Y321">
        <v>0.77439999999999998</v>
      </c>
      <c r="Z321">
        <v>0.1966</v>
      </c>
      <c r="AA321">
        <v>2.9000000000000001E-2</v>
      </c>
      <c r="AB321">
        <v>0.22559999999999999</v>
      </c>
      <c r="AC321">
        <v>208.41</v>
      </c>
      <c r="AD321" s="1">
        <v>9317.83</v>
      </c>
      <c r="AE321">
        <v>941.13</v>
      </c>
      <c r="AF321" s="1">
        <v>218611.65</v>
      </c>
      <c r="AG321" t="s">
        <v>4</v>
      </c>
      <c r="AH321" s="1">
        <v>53253</v>
      </c>
      <c r="AI321" s="1">
        <v>103635.89</v>
      </c>
      <c r="AJ321">
        <v>75.09</v>
      </c>
      <c r="AK321">
        <v>41.11</v>
      </c>
      <c r="AL321">
        <v>48.03</v>
      </c>
      <c r="AM321">
        <v>4.97</v>
      </c>
      <c r="AN321" s="1">
        <v>1634.94</v>
      </c>
      <c r="AO321">
        <v>0.66220000000000001</v>
      </c>
      <c r="AP321" s="1">
        <v>1402.95</v>
      </c>
      <c r="AQ321" s="1">
        <v>2068.9699999999998</v>
      </c>
      <c r="AR321" s="1">
        <v>7756.11</v>
      </c>
      <c r="AS321">
        <v>848.21</v>
      </c>
      <c r="AT321">
        <v>424.09</v>
      </c>
      <c r="AU321" s="1">
        <v>12500.33</v>
      </c>
      <c r="AV321" s="1">
        <v>3217.85</v>
      </c>
      <c r="AW321">
        <v>0.2457</v>
      </c>
      <c r="AX321" s="1">
        <v>8208.2199999999993</v>
      </c>
      <c r="AY321">
        <v>0.62660000000000005</v>
      </c>
      <c r="AZ321" s="1">
        <v>1222.04</v>
      </c>
      <c r="BA321">
        <v>9.3299999999999994E-2</v>
      </c>
      <c r="BB321">
        <v>451.1</v>
      </c>
      <c r="BC321">
        <v>3.44E-2</v>
      </c>
      <c r="BD321" s="1">
        <v>13099.21</v>
      </c>
      <c r="BE321" s="1">
        <v>1864.03</v>
      </c>
      <c r="BF321">
        <v>0.2316</v>
      </c>
      <c r="BG321">
        <v>0.61099999999999999</v>
      </c>
      <c r="BH321">
        <v>0.22889999999999999</v>
      </c>
      <c r="BI321">
        <v>0.1143</v>
      </c>
      <c r="BJ321">
        <v>2.7199999999999998E-2</v>
      </c>
      <c r="BK321">
        <v>1.8599999999999998E-2</v>
      </c>
    </row>
    <row r="322" spans="1:63" x14ac:dyDescent="0.25">
      <c r="A322" t="s">
        <v>324</v>
      </c>
      <c r="B322">
        <v>44354</v>
      </c>
      <c r="C322">
        <v>15.95</v>
      </c>
      <c r="D322">
        <v>257.51</v>
      </c>
      <c r="E322" s="1">
        <v>4107.84</v>
      </c>
      <c r="F322" s="1">
        <v>3475.71</v>
      </c>
      <c r="G322">
        <v>3.5999999999999999E-3</v>
      </c>
      <c r="H322">
        <v>6.9999999999999999E-4</v>
      </c>
      <c r="I322">
        <v>0.22070000000000001</v>
      </c>
      <c r="J322">
        <v>1.4E-3</v>
      </c>
      <c r="K322">
        <v>8.7900000000000006E-2</v>
      </c>
      <c r="L322">
        <v>0.55879999999999996</v>
      </c>
      <c r="M322">
        <v>0.1268</v>
      </c>
      <c r="N322">
        <v>0.96450000000000002</v>
      </c>
      <c r="O322">
        <v>3.5200000000000002E-2</v>
      </c>
      <c r="P322">
        <v>0.19020000000000001</v>
      </c>
      <c r="Q322" s="1">
        <v>57905.38</v>
      </c>
      <c r="R322">
        <v>0.29499999999999998</v>
      </c>
      <c r="S322">
        <v>0.1648</v>
      </c>
      <c r="T322">
        <v>0.54020000000000001</v>
      </c>
      <c r="U322">
        <v>29.26</v>
      </c>
      <c r="V322" s="1">
        <v>80364.08</v>
      </c>
      <c r="W322">
        <v>137.62</v>
      </c>
      <c r="X322" s="1">
        <v>84906.16</v>
      </c>
      <c r="Y322">
        <v>0.66149999999999998</v>
      </c>
      <c r="Z322">
        <v>0.26100000000000001</v>
      </c>
      <c r="AA322">
        <v>7.7499999999999999E-2</v>
      </c>
      <c r="AB322">
        <v>0.33850000000000002</v>
      </c>
      <c r="AC322">
        <v>84.91</v>
      </c>
      <c r="AD322" s="1">
        <v>3242.18</v>
      </c>
      <c r="AE322">
        <v>412.9</v>
      </c>
      <c r="AF322" s="1">
        <v>76588.67</v>
      </c>
      <c r="AG322" t="s">
        <v>4</v>
      </c>
      <c r="AH322" s="1">
        <v>26456</v>
      </c>
      <c r="AI322" s="1">
        <v>40067.11</v>
      </c>
      <c r="AJ322">
        <v>53.84</v>
      </c>
      <c r="AK322">
        <v>34.770000000000003</v>
      </c>
      <c r="AL322">
        <v>39.81</v>
      </c>
      <c r="AM322">
        <v>4.47</v>
      </c>
      <c r="AN322">
        <v>2.13</v>
      </c>
      <c r="AO322">
        <v>0.9869</v>
      </c>
      <c r="AP322" s="1">
        <v>1684.57</v>
      </c>
      <c r="AQ322" s="1">
        <v>2529.6</v>
      </c>
      <c r="AR322" s="1">
        <v>7239.47</v>
      </c>
      <c r="AS322">
        <v>849.97</v>
      </c>
      <c r="AT322">
        <v>519.09</v>
      </c>
      <c r="AU322" s="1">
        <v>12822.7</v>
      </c>
      <c r="AV322" s="1">
        <v>9936.15</v>
      </c>
      <c r="AW322">
        <v>0.62570000000000003</v>
      </c>
      <c r="AX322" s="1">
        <v>3302.12</v>
      </c>
      <c r="AY322">
        <v>0.2079</v>
      </c>
      <c r="AZ322">
        <v>887.86</v>
      </c>
      <c r="BA322">
        <v>5.5899999999999998E-2</v>
      </c>
      <c r="BB322" s="1">
        <v>1754.97</v>
      </c>
      <c r="BC322">
        <v>0.1105</v>
      </c>
      <c r="BD322" s="1">
        <v>15881.1</v>
      </c>
      <c r="BE322" s="1">
        <v>6476.68</v>
      </c>
      <c r="BF322">
        <v>3.3334000000000001</v>
      </c>
      <c r="BG322">
        <v>0.48380000000000001</v>
      </c>
      <c r="BH322">
        <v>0.2014</v>
      </c>
      <c r="BI322">
        <v>0.27929999999999999</v>
      </c>
      <c r="BJ322">
        <v>2.6700000000000002E-2</v>
      </c>
      <c r="BK322">
        <v>8.9999999999999993E-3</v>
      </c>
    </row>
    <row r="323" spans="1:63" x14ac:dyDescent="0.25">
      <c r="A323" t="s">
        <v>325</v>
      </c>
      <c r="B323">
        <v>50153</v>
      </c>
      <c r="C323">
        <v>69.81</v>
      </c>
      <c r="D323">
        <v>11.6</v>
      </c>
      <c r="E323">
        <v>809.61</v>
      </c>
      <c r="F323">
        <v>799.99</v>
      </c>
      <c r="G323">
        <v>1.6000000000000001E-3</v>
      </c>
      <c r="H323">
        <v>8.0000000000000004E-4</v>
      </c>
      <c r="I323">
        <v>3.8E-3</v>
      </c>
      <c r="J323">
        <v>1.2999999999999999E-3</v>
      </c>
      <c r="K323">
        <v>1.26E-2</v>
      </c>
      <c r="L323">
        <v>0.95750000000000002</v>
      </c>
      <c r="M323">
        <v>2.24E-2</v>
      </c>
      <c r="N323">
        <v>0.374</v>
      </c>
      <c r="O323">
        <v>4.0000000000000002E-4</v>
      </c>
      <c r="P323">
        <v>0.153</v>
      </c>
      <c r="Q323" s="1">
        <v>52551.63</v>
      </c>
      <c r="R323">
        <v>0.28860000000000002</v>
      </c>
      <c r="S323">
        <v>0.17249999999999999</v>
      </c>
      <c r="T323">
        <v>0.53890000000000005</v>
      </c>
      <c r="U323">
        <v>7.25</v>
      </c>
      <c r="V323" s="1">
        <v>71926.47</v>
      </c>
      <c r="W323">
        <v>106.72</v>
      </c>
      <c r="X323" s="1">
        <v>172850.66</v>
      </c>
      <c r="Y323">
        <v>0.8004</v>
      </c>
      <c r="Z323">
        <v>7.3200000000000001E-2</v>
      </c>
      <c r="AA323">
        <v>0.12640000000000001</v>
      </c>
      <c r="AB323">
        <v>0.1996</v>
      </c>
      <c r="AC323">
        <v>172.85</v>
      </c>
      <c r="AD323" s="1">
        <v>4997.09</v>
      </c>
      <c r="AE323">
        <v>570.49</v>
      </c>
      <c r="AF323" s="1">
        <v>155069.4</v>
      </c>
      <c r="AG323" t="s">
        <v>4</v>
      </c>
      <c r="AH323" s="1">
        <v>34139</v>
      </c>
      <c r="AI323" s="1">
        <v>53413.18</v>
      </c>
      <c r="AJ323">
        <v>41.17</v>
      </c>
      <c r="AK323">
        <v>26.4</v>
      </c>
      <c r="AL323">
        <v>29.75</v>
      </c>
      <c r="AM323">
        <v>4.59</v>
      </c>
      <c r="AN323" s="1">
        <v>1901.51</v>
      </c>
      <c r="AO323">
        <v>1.1993</v>
      </c>
      <c r="AP323" s="1">
        <v>1679.61</v>
      </c>
      <c r="AQ323" s="1">
        <v>2428.84</v>
      </c>
      <c r="AR323" s="1">
        <v>6542.25</v>
      </c>
      <c r="AS323">
        <v>602.75</v>
      </c>
      <c r="AT323">
        <v>336.98</v>
      </c>
      <c r="AU323" s="1">
        <v>11590.42</v>
      </c>
      <c r="AV323" s="1">
        <v>6395.49</v>
      </c>
      <c r="AW323">
        <v>0.45939999999999998</v>
      </c>
      <c r="AX323" s="1">
        <v>5008.1099999999997</v>
      </c>
      <c r="AY323">
        <v>0.35980000000000001</v>
      </c>
      <c r="AZ323" s="1">
        <v>1728.42</v>
      </c>
      <c r="BA323">
        <v>0.1242</v>
      </c>
      <c r="BB323">
        <v>788.51</v>
      </c>
      <c r="BC323">
        <v>5.6599999999999998E-2</v>
      </c>
      <c r="BD323" s="1">
        <v>13920.54</v>
      </c>
      <c r="BE323" s="1">
        <v>5466.03</v>
      </c>
      <c r="BF323">
        <v>1.5709</v>
      </c>
      <c r="BG323">
        <v>0.51149999999999995</v>
      </c>
      <c r="BH323">
        <v>0.2104</v>
      </c>
      <c r="BI323">
        <v>0.2203</v>
      </c>
      <c r="BJ323">
        <v>3.44E-2</v>
      </c>
      <c r="BK323">
        <v>2.3400000000000001E-2</v>
      </c>
    </row>
    <row r="324" spans="1:63" x14ac:dyDescent="0.25">
      <c r="A324" t="s">
        <v>326</v>
      </c>
      <c r="B324">
        <v>44362</v>
      </c>
      <c r="C324">
        <v>18.95</v>
      </c>
      <c r="D324">
        <v>167.63</v>
      </c>
      <c r="E324" s="1">
        <v>3176.93</v>
      </c>
      <c r="F324" s="1">
        <v>3035.79</v>
      </c>
      <c r="G324">
        <v>2.7099999999999999E-2</v>
      </c>
      <c r="H324">
        <v>1.1999999999999999E-3</v>
      </c>
      <c r="I324">
        <v>6.5799999999999997E-2</v>
      </c>
      <c r="J324">
        <v>1.2999999999999999E-3</v>
      </c>
      <c r="K324">
        <v>6.1499999999999999E-2</v>
      </c>
      <c r="L324">
        <v>0.78559999999999997</v>
      </c>
      <c r="M324">
        <v>5.74E-2</v>
      </c>
      <c r="N324">
        <v>0.35549999999999998</v>
      </c>
      <c r="O324">
        <v>2.1700000000000001E-2</v>
      </c>
      <c r="P324">
        <v>0.1444</v>
      </c>
      <c r="Q324" s="1">
        <v>66563.66</v>
      </c>
      <c r="R324">
        <v>0.186</v>
      </c>
      <c r="S324">
        <v>0.193</v>
      </c>
      <c r="T324">
        <v>0.62109999999999999</v>
      </c>
      <c r="U324">
        <v>20.7</v>
      </c>
      <c r="V324" s="1">
        <v>86638.73</v>
      </c>
      <c r="W324">
        <v>149.6</v>
      </c>
      <c r="X324" s="1">
        <v>188513.34</v>
      </c>
      <c r="Y324">
        <v>0.68869999999999998</v>
      </c>
      <c r="Z324">
        <v>0.27529999999999999</v>
      </c>
      <c r="AA324">
        <v>3.5999999999999997E-2</v>
      </c>
      <c r="AB324">
        <v>0.31130000000000002</v>
      </c>
      <c r="AC324">
        <v>188.51</v>
      </c>
      <c r="AD324" s="1">
        <v>8310.19</v>
      </c>
      <c r="AE324">
        <v>850.51</v>
      </c>
      <c r="AF324" s="1">
        <v>181936.95</v>
      </c>
      <c r="AG324" t="s">
        <v>4</v>
      </c>
      <c r="AH324" s="1">
        <v>37782</v>
      </c>
      <c r="AI324" s="1">
        <v>58314.54</v>
      </c>
      <c r="AJ324">
        <v>70</v>
      </c>
      <c r="AK324">
        <v>41.62</v>
      </c>
      <c r="AL324">
        <v>48.08</v>
      </c>
      <c r="AM324">
        <v>4.9000000000000004</v>
      </c>
      <c r="AN324" s="1">
        <v>2471.16</v>
      </c>
      <c r="AO324">
        <v>0.98709999999999998</v>
      </c>
      <c r="AP324" s="1">
        <v>1678.09</v>
      </c>
      <c r="AQ324" s="1">
        <v>1996.69</v>
      </c>
      <c r="AR324" s="1">
        <v>7318.68</v>
      </c>
      <c r="AS324">
        <v>771.27</v>
      </c>
      <c r="AT324">
        <v>338.84</v>
      </c>
      <c r="AU324" s="1">
        <v>12103.57</v>
      </c>
      <c r="AV324" s="1">
        <v>4042.19</v>
      </c>
      <c r="AW324">
        <v>0.29930000000000001</v>
      </c>
      <c r="AX324" s="1">
        <v>7547.23</v>
      </c>
      <c r="AY324">
        <v>0.55889999999999995</v>
      </c>
      <c r="AZ324" s="1">
        <v>1174.32</v>
      </c>
      <c r="BA324">
        <v>8.6999999999999994E-2</v>
      </c>
      <c r="BB324">
        <v>739.7</v>
      </c>
      <c r="BC324">
        <v>5.4800000000000001E-2</v>
      </c>
      <c r="BD324" s="1">
        <v>13503.44</v>
      </c>
      <c r="BE324" s="1">
        <v>2317.94</v>
      </c>
      <c r="BF324">
        <v>0.4622</v>
      </c>
      <c r="BG324">
        <v>0.56210000000000004</v>
      </c>
      <c r="BH324">
        <v>0.22750000000000001</v>
      </c>
      <c r="BI324">
        <v>0.1704</v>
      </c>
      <c r="BJ324">
        <v>2.4400000000000002E-2</v>
      </c>
      <c r="BK324">
        <v>1.5599999999999999E-2</v>
      </c>
    </row>
    <row r="325" spans="1:63" x14ac:dyDescent="0.25">
      <c r="A325" t="s">
        <v>327</v>
      </c>
      <c r="B325">
        <v>44370</v>
      </c>
      <c r="C325">
        <v>27.38</v>
      </c>
      <c r="D325">
        <v>184.64</v>
      </c>
      <c r="E325" s="1">
        <v>5055.5200000000004</v>
      </c>
      <c r="F325" s="1">
        <v>4950.1400000000003</v>
      </c>
      <c r="G325">
        <v>5.3100000000000001E-2</v>
      </c>
      <c r="H325">
        <v>1E-3</v>
      </c>
      <c r="I325">
        <v>0.13650000000000001</v>
      </c>
      <c r="J325">
        <v>1.2999999999999999E-3</v>
      </c>
      <c r="K325">
        <v>4.5400000000000003E-2</v>
      </c>
      <c r="L325">
        <v>0.71030000000000004</v>
      </c>
      <c r="M325">
        <v>5.2400000000000002E-2</v>
      </c>
      <c r="N325">
        <v>0.2321</v>
      </c>
      <c r="O325">
        <v>3.04E-2</v>
      </c>
      <c r="P325">
        <v>0.13</v>
      </c>
      <c r="Q325" s="1">
        <v>71648.25</v>
      </c>
      <c r="R325">
        <v>0.1769</v>
      </c>
      <c r="S325">
        <v>0.19109999999999999</v>
      </c>
      <c r="T325">
        <v>0.6321</v>
      </c>
      <c r="U325">
        <v>31.37</v>
      </c>
      <c r="V325" s="1">
        <v>95698.47</v>
      </c>
      <c r="W325">
        <v>159.55000000000001</v>
      </c>
      <c r="X325" s="1">
        <v>224338.35</v>
      </c>
      <c r="Y325">
        <v>0.75770000000000004</v>
      </c>
      <c r="Z325">
        <v>0.2084</v>
      </c>
      <c r="AA325">
        <v>3.4000000000000002E-2</v>
      </c>
      <c r="AB325">
        <v>0.24229999999999999</v>
      </c>
      <c r="AC325">
        <v>224.34</v>
      </c>
      <c r="AD325" s="1">
        <v>9325.83</v>
      </c>
      <c r="AE325">
        <v>992.29</v>
      </c>
      <c r="AF325" s="1">
        <v>222189.75</v>
      </c>
      <c r="AG325" t="s">
        <v>4</v>
      </c>
      <c r="AH325" s="1">
        <v>45557</v>
      </c>
      <c r="AI325" s="1">
        <v>86978.4</v>
      </c>
      <c r="AJ325">
        <v>72.59</v>
      </c>
      <c r="AK325">
        <v>40.28</v>
      </c>
      <c r="AL325">
        <v>44.91</v>
      </c>
      <c r="AM325">
        <v>4.97</v>
      </c>
      <c r="AN325" s="1">
        <v>1628.41</v>
      </c>
      <c r="AO325">
        <v>0.78010000000000002</v>
      </c>
      <c r="AP325" s="1">
        <v>1552.59</v>
      </c>
      <c r="AQ325" s="1">
        <v>2203.2199999999998</v>
      </c>
      <c r="AR325" s="1">
        <v>7306.29</v>
      </c>
      <c r="AS325">
        <v>865.28</v>
      </c>
      <c r="AT325">
        <v>403.08</v>
      </c>
      <c r="AU325" s="1">
        <v>12330.46</v>
      </c>
      <c r="AV325" s="1">
        <v>3528.63</v>
      </c>
      <c r="AW325">
        <v>0.26219999999999999</v>
      </c>
      <c r="AX325" s="1">
        <v>8296.2999999999993</v>
      </c>
      <c r="AY325">
        <v>0.61639999999999995</v>
      </c>
      <c r="AZ325" s="1">
        <v>1091.07</v>
      </c>
      <c r="BA325">
        <v>8.1100000000000005E-2</v>
      </c>
      <c r="BB325">
        <v>542.96</v>
      </c>
      <c r="BC325">
        <v>4.0300000000000002E-2</v>
      </c>
      <c r="BD325" s="1">
        <v>13458.96</v>
      </c>
      <c r="BE325" s="1">
        <v>2091.83</v>
      </c>
      <c r="BF325">
        <v>0.2676</v>
      </c>
      <c r="BG325">
        <v>0.58630000000000004</v>
      </c>
      <c r="BH325">
        <v>0.2271</v>
      </c>
      <c r="BI325">
        <v>0.14349999999999999</v>
      </c>
      <c r="BJ325">
        <v>2.9100000000000001E-2</v>
      </c>
      <c r="BK325">
        <v>1.4E-2</v>
      </c>
    </row>
    <row r="326" spans="1:63" x14ac:dyDescent="0.25">
      <c r="A326" t="s">
        <v>328</v>
      </c>
      <c r="B326">
        <v>48850</v>
      </c>
      <c r="C326">
        <v>100.57</v>
      </c>
      <c r="D326">
        <v>15.11</v>
      </c>
      <c r="E326" s="1">
        <v>1520.14</v>
      </c>
      <c r="F326" s="1">
        <v>1488</v>
      </c>
      <c r="G326">
        <v>2.3999999999999998E-3</v>
      </c>
      <c r="H326">
        <v>4.0000000000000002E-4</v>
      </c>
      <c r="I326">
        <v>1.7999999999999999E-2</v>
      </c>
      <c r="J326">
        <v>8.9999999999999998E-4</v>
      </c>
      <c r="K326">
        <v>1.41E-2</v>
      </c>
      <c r="L326">
        <v>0.92330000000000001</v>
      </c>
      <c r="M326">
        <v>4.1000000000000002E-2</v>
      </c>
      <c r="N326">
        <v>0.88600000000000001</v>
      </c>
      <c r="O326">
        <v>8.0000000000000004E-4</v>
      </c>
      <c r="P326">
        <v>0.1749</v>
      </c>
      <c r="Q326" s="1">
        <v>56617.14</v>
      </c>
      <c r="R326">
        <v>0.22650000000000001</v>
      </c>
      <c r="S326">
        <v>0.192</v>
      </c>
      <c r="T326">
        <v>0.58150000000000002</v>
      </c>
      <c r="U326">
        <v>12.95</v>
      </c>
      <c r="V326" s="1">
        <v>77202.34</v>
      </c>
      <c r="W326">
        <v>113.19</v>
      </c>
      <c r="X326" s="1">
        <v>115719.2</v>
      </c>
      <c r="Y326">
        <v>0.69120000000000004</v>
      </c>
      <c r="Z326">
        <v>0.14829999999999999</v>
      </c>
      <c r="AA326">
        <v>0.1605</v>
      </c>
      <c r="AB326">
        <v>0.30880000000000002</v>
      </c>
      <c r="AC326">
        <v>115.72</v>
      </c>
      <c r="AD326" s="1">
        <v>2914.66</v>
      </c>
      <c r="AE326">
        <v>314.17</v>
      </c>
      <c r="AF326" s="1">
        <v>95665.15</v>
      </c>
      <c r="AG326" t="s">
        <v>4</v>
      </c>
      <c r="AH326" s="1">
        <v>29237</v>
      </c>
      <c r="AI326" s="1">
        <v>43240.36</v>
      </c>
      <c r="AJ326">
        <v>32.06</v>
      </c>
      <c r="AK326">
        <v>22.92</v>
      </c>
      <c r="AL326">
        <v>24.68</v>
      </c>
      <c r="AM326">
        <v>3.97</v>
      </c>
      <c r="AN326" s="1">
        <v>1149.02</v>
      </c>
      <c r="AO326">
        <v>0.87160000000000004</v>
      </c>
      <c r="AP326" s="1">
        <v>1554.75</v>
      </c>
      <c r="AQ326" s="1">
        <v>2699.43</v>
      </c>
      <c r="AR326" s="1">
        <v>7394.01</v>
      </c>
      <c r="AS326">
        <v>589.91999999999996</v>
      </c>
      <c r="AT326">
        <v>381.56</v>
      </c>
      <c r="AU326" s="1">
        <v>12619.67</v>
      </c>
      <c r="AV326" s="1">
        <v>9010.42</v>
      </c>
      <c r="AW326">
        <v>0.63009999999999999</v>
      </c>
      <c r="AX326" s="1">
        <v>2638.95</v>
      </c>
      <c r="AY326">
        <v>0.1845</v>
      </c>
      <c r="AZ326" s="1">
        <v>1311.1</v>
      </c>
      <c r="BA326">
        <v>9.1700000000000004E-2</v>
      </c>
      <c r="BB326" s="1">
        <v>1340.54</v>
      </c>
      <c r="BC326">
        <v>9.3700000000000006E-2</v>
      </c>
      <c r="BD326" s="1">
        <v>14301.02</v>
      </c>
      <c r="BE326" s="1">
        <v>7974.32</v>
      </c>
      <c r="BF326">
        <v>3.7252999999999998</v>
      </c>
      <c r="BG326">
        <v>0.5161</v>
      </c>
      <c r="BH326">
        <v>0.2354</v>
      </c>
      <c r="BI326">
        <v>0.19489999999999999</v>
      </c>
      <c r="BJ326">
        <v>3.9399999999999998E-2</v>
      </c>
      <c r="BK326">
        <v>1.4200000000000001E-2</v>
      </c>
    </row>
    <row r="327" spans="1:63" x14ac:dyDescent="0.25">
      <c r="A327" t="s">
        <v>329</v>
      </c>
      <c r="B327">
        <v>47456</v>
      </c>
      <c r="C327">
        <v>87.95</v>
      </c>
      <c r="D327">
        <v>8.0299999999999994</v>
      </c>
      <c r="E327">
        <v>706.55</v>
      </c>
      <c r="F327">
        <v>681.03</v>
      </c>
      <c r="G327">
        <v>3.5999999999999999E-3</v>
      </c>
      <c r="H327">
        <v>2.0000000000000001E-4</v>
      </c>
      <c r="I327">
        <v>6.1999999999999998E-3</v>
      </c>
      <c r="J327">
        <v>1E-3</v>
      </c>
      <c r="K327">
        <v>6.5699999999999995E-2</v>
      </c>
      <c r="L327">
        <v>0.90110000000000001</v>
      </c>
      <c r="M327">
        <v>2.23E-2</v>
      </c>
      <c r="N327">
        <v>0.36080000000000001</v>
      </c>
      <c r="O327">
        <v>5.5999999999999999E-3</v>
      </c>
      <c r="P327">
        <v>0.14330000000000001</v>
      </c>
      <c r="Q327" s="1">
        <v>54458.83</v>
      </c>
      <c r="R327">
        <v>0.24030000000000001</v>
      </c>
      <c r="S327">
        <v>0.17119999999999999</v>
      </c>
      <c r="T327">
        <v>0.58850000000000002</v>
      </c>
      <c r="U327">
        <v>8.4</v>
      </c>
      <c r="V327" s="1">
        <v>60487.37</v>
      </c>
      <c r="W327">
        <v>81.010000000000005</v>
      </c>
      <c r="X327" s="1">
        <v>174952.58</v>
      </c>
      <c r="Y327">
        <v>0.83330000000000004</v>
      </c>
      <c r="Z327">
        <v>6.25E-2</v>
      </c>
      <c r="AA327">
        <v>0.1042</v>
      </c>
      <c r="AB327">
        <v>0.16669999999999999</v>
      </c>
      <c r="AC327">
        <v>174.95</v>
      </c>
      <c r="AD327" s="1">
        <v>4627.63</v>
      </c>
      <c r="AE327">
        <v>529.02</v>
      </c>
      <c r="AF327" s="1">
        <v>164797.10999999999</v>
      </c>
      <c r="AG327" t="s">
        <v>4</v>
      </c>
      <c r="AH327" s="1">
        <v>34542</v>
      </c>
      <c r="AI327" s="1">
        <v>50529.88</v>
      </c>
      <c r="AJ327">
        <v>39.31</v>
      </c>
      <c r="AK327">
        <v>24.59</v>
      </c>
      <c r="AL327">
        <v>30.07</v>
      </c>
      <c r="AM327">
        <v>4.22</v>
      </c>
      <c r="AN327" s="1">
        <v>1584.79</v>
      </c>
      <c r="AO327">
        <v>1.6788000000000001</v>
      </c>
      <c r="AP327" s="1">
        <v>1886.02</v>
      </c>
      <c r="AQ327" s="1">
        <v>2359.89</v>
      </c>
      <c r="AR327" s="1">
        <v>7129.37</v>
      </c>
      <c r="AS327">
        <v>659.01</v>
      </c>
      <c r="AT327">
        <v>264.7</v>
      </c>
      <c r="AU327" s="1">
        <v>12298.99</v>
      </c>
      <c r="AV327" s="1">
        <v>7177.92</v>
      </c>
      <c r="AW327">
        <v>0.45910000000000001</v>
      </c>
      <c r="AX327" s="1">
        <v>5647.95</v>
      </c>
      <c r="AY327">
        <v>0.36120000000000002</v>
      </c>
      <c r="AZ327" s="1">
        <v>1983.85</v>
      </c>
      <c r="BA327">
        <v>0.12690000000000001</v>
      </c>
      <c r="BB327">
        <v>826.61</v>
      </c>
      <c r="BC327">
        <v>5.2900000000000003E-2</v>
      </c>
      <c r="BD327" s="1">
        <v>15636.33</v>
      </c>
      <c r="BE327" s="1">
        <v>5857.2</v>
      </c>
      <c r="BF327">
        <v>2.0489000000000002</v>
      </c>
      <c r="BG327">
        <v>0.51349999999999996</v>
      </c>
      <c r="BH327">
        <v>0.21329999999999999</v>
      </c>
      <c r="BI327">
        <v>0.21740000000000001</v>
      </c>
      <c r="BJ327">
        <v>3.5200000000000002E-2</v>
      </c>
      <c r="BK327">
        <v>2.06E-2</v>
      </c>
    </row>
    <row r="328" spans="1:63" x14ac:dyDescent="0.25">
      <c r="A328" t="s">
        <v>330</v>
      </c>
      <c r="B328">
        <v>50229</v>
      </c>
      <c r="C328">
        <v>12.81</v>
      </c>
      <c r="D328">
        <v>95.15</v>
      </c>
      <c r="E328" s="1">
        <v>1218.8399999999999</v>
      </c>
      <c r="F328" s="1">
        <v>1300.79</v>
      </c>
      <c r="G328">
        <v>9.4999999999999998E-3</v>
      </c>
      <c r="H328">
        <v>5.9999999999999995E-4</v>
      </c>
      <c r="I328">
        <v>2.58E-2</v>
      </c>
      <c r="J328">
        <v>1.1999999999999999E-3</v>
      </c>
      <c r="K328">
        <v>3.8600000000000002E-2</v>
      </c>
      <c r="L328">
        <v>0.88300000000000001</v>
      </c>
      <c r="M328">
        <v>4.1399999999999999E-2</v>
      </c>
      <c r="N328">
        <v>0.40949999999999998</v>
      </c>
      <c r="O328">
        <v>6.1999999999999998E-3</v>
      </c>
      <c r="P328">
        <v>0.14480000000000001</v>
      </c>
      <c r="Q328" s="1">
        <v>58985.31</v>
      </c>
      <c r="R328">
        <v>0.24890000000000001</v>
      </c>
      <c r="S328">
        <v>0.189</v>
      </c>
      <c r="T328">
        <v>0.56210000000000004</v>
      </c>
      <c r="U328">
        <v>10.24</v>
      </c>
      <c r="V328" s="1">
        <v>77043.23</v>
      </c>
      <c r="W328">
        <v>115.57</v>
      </c>
      <c r="X328" s="1">
        <v>164659.93</v>
      </c>
      <c r="Y328">
        <v>0.72199999999999998</v>
      </c>
      <c r="Z328">
        <v>0.2034</v>
      </c>
      <c r="AA328">
        <v>7.46E-2</v>
      </c>
      <c r="AB328">
        <v>0.27800000000000002</v>
      </c>
      <c r="AC328">
        <v>164.66</v>
      </c>
      <c r="AD328" s="1">
        <v>6408.79</v>
      </c>
      <c r="AE328">
        <v>706.8</v>
      </c>
      <c r="AF328" s="1">
        <v>130708.31</v>
      </c>
      <c r="AG328" t="s">
        <v>4</v>
      </c>
      <c r="AH328" s="1">
        <v>33414</v>
      </c>
      <c r="AI328" s="1">
        <v>51561.919999999998</v>
      </c>
      <c r="AJ328">
        <v>58.76</v>
      </c>
      <c r="AK328">
        <v>34.369999999999997</v>
      </c>
      <c r="AL328">
        <v>44.9</v>
      </c>
      <c r="AM328">
        <v>4.7699999999999996</v>
      </c>
      <c r="AN328" s="1">
        <v>1318.33</v>
      </c>
      <c r="AO328">
        <v>0.97740000000000005</v>
      </c>
      <c r="AP328" s="1">
        <v>1599.56</v>
      </c>
      <c r="AQ328" s="1">
        <v>1943.53</v>
      </c>
      <c r="AR328" s="1">
        <v>6514.46</v>
      </c>
      <c r="AS328">
        <v>670.07</v>
      </c>
      <c r="AT328">
        <v>359.76</v>
      </c>
      <c r="AU328" s="1">
        <v>11087.38</v>
      </c>
      <c r="AV328" s="1">
        <v>5034.49</v>
      </c>
      <c r="AW328">
        <v>0.39100000000000001</v>
      </c>
      <c r="AX328" s="1">
        <v>5249.88</v>
      </c>
      <c r="AY328">
        <v>0.40770000000000001</v>
      </c>
      <c r="AZ328" s="1">
        <v>1859.83</v>
      </c>
      <c r="BA328">
        <v>0.1444</v>
      </c>
      <c r="BB328">
        <v>732.45</v>
      </c>
      <c r="BC328">
        <v>5.6899999999999999E-2</v>
      </c>
      <c r="BD328" s="1">
        <v>12876.65</v>
      </c>
      <c r="BE328" s="1">
        <v>4741.68</v>
      </c>
      <c r="BF328">
        <v>1.2287999999999999</v>
      </c>
      <c r="BG328">
        <v>0.5353</v>
      </c>
      <c r="BH328">
        <v>0.2243</v>
      </c>
      <c r="BI328">
        <v>0.1958</v>
      </c>
      <c r="BJ328">
        <v>2.8000000000000001E-2</v>
      </c>
      <c r="BK328">
        <v>1.66E-2</v>
      </c>
    </row>
    <row r="329" spans="1:63" x14ac:dyDescent="0.25">
      <c r="A329" t="s">
        <v>331</v>
      </c>
      <c r="B329">
        <v>45484</v>
      </c>
      <c r="C329">
        <v>79.099999999999994</v>
      </c>
      <c r="D329">
        <v>10.38</v>
      </c>
      <c r="E329">
        <v>821.09</v>
      </c>
      <c r="F329">
        <v>847.17</v>
      </c>
      <c r="G329">
        <v>2.5000000000000001E-3</v>
      </c>
      <c r="H329">
        <v>5.9999999999999995E-4</v>
      </c>
      <c r="I329">
        <v>5.7999999999999996E-3</v>
      </c>
      <c r="J329">
        <v>1.1999999999999999E-3</v>
      </c>
      <c r="K329">
        <v>3.1E-2</v>
      </c>
      <c r="L329">
        <v>0.93620000000000003</v>
      </c>
      <c r="M329">
        <v>2.2700000000000001E-2</v>
      </c>
      <c r="N329">
        <v>0.28510000000000002</v>
      </c>
      <c r="O329">
        <v>1.1999999999999999E-3</v>
      </c>
      <c r="P329">
        <v>0.14199999999999999</v>
      </c>
      <c r="Q329" s="1">
        <v>56099.78</v>
      </c>
      <c r="R329">
        <v>0.23100000000000001</v>
      </c>
      <c r="S329">
        <v>0.14799999999999999</v>
      </c>
      <c r="T329">
        <v>0.621</v>
      </c>
      <c r="U329">
        <v>7.65</v>
      </c>
      <c r="V329" s="1">
        <v>71413.48</v>
      </c>
      <c r="W329">
        <v>103.65</v>
      </c>
      <c r="X329" s="1">
        <v>173854.72</v>
      </c>
      <c r="Y329">
        <v>0.84109999999999996</v>
      </c>
      <c r="Z329">
        <v>5.3999999999999999E-2</v>
      </c>
      <c r="AA329">
        <v>0.10489999999999999</v>
      </c>
      <c r="AB329">
        <v>0.15890000000000001</v>
      </c>
      <c r="AC329">
        <v>173.85</v>
      </c>
      <c r="AD329" s="1">
        <v>4659.33</v>
      </c>
      <c r="AE329">
        <v>545.03</v>
      </c>
      <c r="AF329" s="1">
        <v>157964.26999999999</v>
      </c>
      <c r="AG329" t="s">
        <v>4</v>
      </c>
      <c r="AH329" s="1">
        <v>36339</v>
      </c>
      <c r="AI329" s="1">
        <v>56162.34</v>
      </c>
      <c r="AJ329">
        <v>39.520000000000003</v>
      </c>
      <c r="AK329">
        <v>24.65</v>
      </c>
      <c r="AL329">
        <v>28.49</v>
      </c>
      <c r="AM329">
        <v>4.75</v>
      </c>
      <c r="AN329" s="1">
        <v>1783.87</v>
      </c>
      <c r="AO329">
        <v>1.3363</v>
      </c>
      <c r="AP329" s="1">
        <v>1541.84</v>
      </c>
      <c r="AQ329" s="1">
        <v>2242.81</v>
      </c>
      <c r="AR329" s="1">
        <v>6729.95</v>
      </c>
      <c r="AS329">
        <v>556.89</v>
      </c>
      <c r="AT329">
        <v>374.27</v>
      </c>
      <c r="AU329" s="1">
        <v>11445.75</v>
      </c>
      <c r="AV329" s="1">
        <v>6028.91</v>
      </c>
      <c r="AW329">
        <v>0.4425</v>
      </c>
      <c r="AX329" s="1">
        <v>5030.92</v>
      </c>
      <c r="AY329">
        <v>0.36930000000000002</v>
      </c>
      <c r="AZ329" s="1">
        <v>1914.09</v>
      </c>
      <c r="BA329">
        <v>0.14050000000000001</v>
      </c>
      <c r="BB329">
        <v>650.66999999999996</v>
      </c>
      <c r="BC329">
        <v>4.7800000000000002E-2</v>
      </c>
      <c r="BD329" s="1">
        <v>13624.59</v>
      </c>
      <c r="BE329" s="1">
        <v>5583.23</v>
      </c>
      <c r="BF329">
        <v>1.6321000000000001</v>
      </c>
      <c r="BG329">
        <v>0.53520000000000001</v>
      </c>
      <c r="BH329">
        <v>0.21249999999999999</v>
      </c>
      <c r="BI329">
        <v>0.19389999999999999</v>
      </c>
      <c r="BJ329">
        <v>3.4799999999999998E-2</v>
      </c>
      <c r="BK329">
        <v>2.35E-2</v>
      </c>
    </row>
    <row r="330" spans="1:63" x14ac:dyDescent="0.25">
      <c r="A330" t="s">
        <v>332</v>
      </c>
      <c r="B330">
        <v>44388</v>
      </c>
      <c r="C330">
        <v>32.049999999999997</v>
      </c>
      <c r="D330">
        <v>167.74</v>
      </c>
      <c r="E330" s="1">
        <v>5375.71</v>
      </c>
      <c r="F330" s="1">
        <v>5237.83</v>
      </c>
      <c r="G330">
        <v>2.81E-2</v>
      </c>
      <c r="H330">
        <v>4.0000000000000002E-4</v>
      </c>
      <c r="I330">
        <v>3.0300000000000001E-2</v>
      </c>
      <c r="J330">
        <v>8.9999999999999998E-4</v>
      </c>
      <c r="K330">
        <v>3.7900000000000003E-2</v>
      </c>
      <c r="L330">
        <v>0.86329999999999996</v>
      </c>
      <c r="M330">
        <v>3.8899999999999997E-2</v>
      </c>
      <c r="N330">
        <v>0.19450000000000001</v>
      </c>
      <c r="O330">
        <v>1.41E-2</v>
      </c>
      <c r="P330">
        <v>0.126</v>
      </c>
      <c r="Q330" s="1">
        <v>69571.87</v>
      </c>
      <c r="R330">
        <v>0.1832</v>
      </c>
      <c r="S330">
        <v>0.19170000000000001</v>
      </c>
      <c r="T330">
        <v>0.625</v>
      </c>
      <c r="U330">
        <v>30.13</v>
      </c>
      <c r="V330" s="1">
        <v>96112.3</v>
      </c>
      <c r="W330">
        <v>175.45</v>
      </c>
      <c r="X330" s="1">
        <v>207397.84</v>
      </c>
      <c r="Y330">
        <v>0.78610000000000002</v>
      </c>
      <c r="Z330">
        <v>0.1817</v>
      </c>
      <c r="AA330">
        <v>3.2300000000000002E-2</v>
      </c>
      <c r="AB330">
        <v>0.21390000000000001</v>
      </c>
      <c r="AC330">
        <v>207.4</v>
      </c>
      <c r="AD330" s="1">
        <v>7974.69</v>
      </c>
      <c r="AE330">
        <v>885.86</v>
      </c>
      <c r="AF330" s="1">
        <v>199376.55</v>
      </c>
      <c r="AG330" t="s">
        <v>4</v>
      </c>
      <c r="AH330" s="1">
        <v>43481</v>
      </c>
      <c r="AI330" s="1">
        <v>76790.14</v>
      </c>
      <c r="AJ330">
        <v>67.69</v>
      </c>
      <c r="AK330">
        <v>36.67</v>
      </c>
      <c r="AL330">
        <v>40.43</v>
      </c>
      <c r="AM330">
        <v>4.49</v>
      </c>
      <c r="AN330" s="1">
        <v>1368.23</v>
      </c>
      <c r="AO330">
        <v>0.74039999999999995</v>
      </c>
      <c r="AP330" s="1">
        <v>1388.47</v>
      </c>
      <c r="AQ330" s="1">
        <v>2078.17</v>
      </c>
      <c r="AR330" s="1">
        <v>6855.69</v>
      </c>
      <c r="AS330">
        <v>762.57</v>
      </c>
      <c r="AT330">
        <v>338.09</v>
      </c>
      <c r="AU330" s="1">
        <v>11422.99</v>
      </c>
      <c r="AV330" s="1">
        <v>3786.42</v>
      </c>
      <c r="AW330">
        <v>0.30769999999999997</v>
      </c>
      <c r="AX330" s="1">
        <v>6970.61</v>
      </c>
      <c r="AY330">
        <v>0.5665</v>
      </c>
      <c r="AZ330" s="1">
        <v>1069.68</v>
      </c>
      <c r="BA330">
        <v>8.6900000000000005E-2</v>
      </c>
      <c r="BB330">
        <v>478.97</v>
      </c>
      <c r="BC330">
        <v>3.8899999999999997E-2</v>
      </c>
      <c r="BD330" s="1">
        <v>12305.68</v>
      </c>
      <c r="BE330" s="1">
        <v>2530.27</v>
      </c>
      <c r="BF330">
        <v>0.36709999999999998</v>
      </c>
      <c r="BG330">
        <v>0.59</v>
      </c>
      <c r="BH330">
        <v>0.2298</v>
      </c>
      <c r="BI330">
        <v>0.13550000000000001</v>
      </c>
      <c r="BJ330">
        <v>3.0800000000000001E-2</v>
      </c>
      <c r="BK330">
        <v>1.38E-2</v>
      </c>
    </row>
    <row r="331" spans="1:63" x14ac:dyDescent="0.25">
      <c r="A331" t="s">
        <v>333</v>
      </c>
      <c r="B331">
        <v>48520</v>
      </c>
      <c r="C331">
        <v>139.76</v>
      </c>
      <c r="D331">
        <v>10.29</v>
      </c>
      <c r="E331" s="1">
        <v>1438.42</v>
      </c>
      <c r="F331" s="1">
        <v>1409.41</v>
      </c>
      <c r="G331">
        <v>2.2000000000000001E-3</v>
      </c>
      <c r="H331">
        <v>2.0000000000000001E-4</v>
      </c>
      <c r="I331">
        <v>9.7999999999999997E-3</v>
      </c>
      <c r="J331">
        <v>1E-3</v>
      </c>
      <c r="K331">
        <v>9.2999999999999992E-3</v>
      </c>
      <c r="L331">
        <v>0.94799999999999995</v>
      </c>
      <c r="M331">
        <v>2.9499999999999998E-2</v>
      </c>
      <c r="N331">
        <v>0.97060000000000002</v>
      </c>
      <c r="O331">
        <v>4.0000000000000002E-4</v>
      </c>
      <c r="P331">
        <v>0.1789</v>
      </c>
      <c r="Q331" s="1">
        <v>55253</v>
      </c>
      <c r="R331">
        <v>0.22470000000000001</v>
      </c>
      <c r="S331">
        <v>0.17660000000000001</v>
      </c>
      <c r="T331">
        <v>0.59870000000000001</v>
      </c>
      <c r="U331">
        <v>12.99</v>
      </c>
      <c r="V331" s="1">
        <v>77568.97</v>
      </c>
      <c r="W331">
        <v>106.24</v>
      </c>
      <c r="X331" s="1">
        <v>129963.4</v>
      </c>
      <c r="Y331">
        <v>0.60599999999999998</v>
      </c>
      <c r="Z331">
        <v>0.1125</v>
      </c>
      <c r="AA331">
        <v>0.28149999999999997</v>
      </c>
      <c r="AB331">
        <v>0.39400000000000002</v>
      </c>
      <c r="AC331">
        <v>129.96</v>
      </c>
      <c r="AD331" s="1">
        <v>3014.22</v>
      </c>
      <c r="AE331">
        <v>296.63</v>
      </c>
      <c r="AF331" s="1">
        <v>114488.36</v>
      </c>
      <c r="AG331" t="s">
        <v>4</v>
      </c>
      <c r="AH331" s="1">
        <v>29625</v>
      </c>
      <c r="AI331" s="1">
        <v>44578.03</v>
      </c>
      <c r="AJ331">
        <v>28.56</v>
      </c>
      <c r="AK331">
        <v>22.06</v>
      </c>
      <c r="AL331">
        <v>23.37</v>
      </c>
      <c r="AM331">
        <v>3.9</v>
      </c>
      <c r="AN331">
        <v>0</v>
      </c>
      <c r="AO331">
        <v>0.77590000000000003</v>
      </c>
      <c r="AP331" s="1">
        <v>1665.61</v>
      </c>
      <c r="AQ331" s="1">
        <v>2898.02</v>
      </c>
      <c r="AR331" s="1">
        <v>7416.1</v>
      </c>
      <c r="AS331">
        <v>598.07000000000005</v>
      </c>
      <c r="AT331">
        <v>368.91</v>
      </c>
      <c r="AU331" s="1">
        <v>12946.71</v>
      </c>
      <c r="AV331" s="1">
        <v>9303.57</v>
      </c>
      <c r="AW331">
        <v>0.63029999999999997</v>
      </c>
      <c r="AX331" s="1">
        <v>2709.88</v>
      </c>
      <c r="AY331">
        <v>0.18360000000000001</v>
      </c>
      <c r="AZ331" s="1">
        <v>1299.99</v>
      </c>
      <c r="BA331">
        <v>8.8099999999999998E-2</v>
      </c>
      <c r="BB331" s="1">
        <v>1446.3</v>
      </c>
      <c r="BC331">
        <v>9.8000000000000004E-2</v>
      </c>
      <c r="BD331" s="1">
        <v>14759.73</v>
      </c>
      <c r="BE331" s="1">
        <v>8336.99</v>
      </c>
      <c r="BF331">
        <v>3.9165999999999999</v>
      </c>
      <c r="BG331">
        <v>0.50660000000000005</v>
      </c>
      <c r="BH331">
        <v>0.23780000000000001</v>
      </c>
      <c r="BI331">
        <v>0.19570000000000001</v>
      </c>
      <c r="BJ331">
        <v>3.9800000000000002E-2</v>
      </c>
      <c r="BK331">
        <v>0.02</v>
      </c>
    </row>
    <row r="332" spans="1:63" x14ac:dyDescent="0.25">
      <c r="A332" t="s">
        <v>334</v>
      </c>
      <c r="B332">
        <v>45492</v>
      </c>
      <c r="C332">
        <v>29.1</v>
      </c>
      <c r="D332">
        <v>206.89</v>
      </c>
      <c r="E332" s="1">
        <v>6019.48</v>
      </c>
      <c r="F332" s="1">
        <v>5872.77</v>
      </c>
      <c r="G332">
        <v>2.53E-2</v>
      </c>
      <c r="H332">
        <v>5.9999999999999995E-4</v>
      </c>
      <c r="I332">
        <v>3.9699999999999999E-2</v>
      </c>
      <c r="J332">
        <v>1.1999999999999999E-3</v>
      </c>
      <c r="K332">
        <v>3.8199999999999998E-2</v>
      </c>
      <c r="L332">
        <v>0.85070000000000001</v>
      </c>
      <c r="M332">
        <v>4.4299999999999999E-2</v>
      </c>
      <c r="N332">
        <v>0.25059999999999999</v>
      </c>
      <c r="O332">
        <v>1.47E-2</v>
      </c>
      <c r="P332">
        <v>0.13739999999999999</v>
      </c>
      <c r="Q332" s="1">
        <v>68915.11</v>
      </c>
      <c r="R332">
        <v>0.19700000000000001</v>
      </c>
      <c r="S332">
        <v>0.18729999999999999</v>
      </c>
      <c r="T332">
        <v>0.61570000000000003</v>
      </c>
      <c r="U332">
        <v>32.590000000000003</v>
      </c>
      <c r="V332" s="1">
        <v>97774.74</v>
      </c>
      <c r="W332">
        <v>181.75</v>
      </c>
      <c r="X332" s="1">
        <v>196932.29</v>
      </c>
      <c r="Y332">
        <v>0.75139999999999996</v>
      </c>
      <c r="Z332">
        <v>0.21</v>
      </c>
      <c r="AA332">
        <v>3.8600000000000002E-2</v>
      </c>
      <c r="AB332">
        <v>0.24859999999999999</v>
      </c>
      <c r="AC332">
        <v>196.93</v>
      </c>
      <c r="AD332" s="1">
        <v>8013.33</v>
      </c>
      <c r="AE332">
        <v>883.93</v>
      </c>
      <c r="AF332" s="1">
        <v>185700.45</v>
      </c>
      <c r="AG332" t="s">
        <v>4</v>
      </c>
      <c r="AH332" s="1">
        <v>41793</v>
      </c>
      <c r="AI332" s="1">
        <v>69122.03</v>
      </c>
      <c r="AJ332">
        <v>67.64</v>
      </c>
      <c r="AK332">
        <v>38.61</v>
      </c>
      <c r="AL332">
        <v>43.12</v>
      </c>
      <c r="AM332">
        <v>4.3600000000000003</v>
      </c>
      <c r="AN332">
        <v>0</v>
      </c>
      <c r="AO332">
        <v>0.8004</v>
      </c>
      <c r="AP332" s="1">
        <v>1444.95</v>
      </c>
      <c r="AQ332" s="1">
        <v>2050.65</v>
      </c>
      <c r="AR332" s="1">
        <v>6914.98</v>
      </c>
      <c r="AS332">
        <v>783.87</v>
      </c>
      <c r="AT332">
        <v>361.35</v>
      </c>
      <c r="AU332" s="1">
        <v>11555.8</v>
      </c>
      <c r="AV332" s="1">
        <v>3938.36</v>
      </c>
      <c r="AW332">
        <v>0.314</v>
      </c>
      <c r="AX332" s="1">
        <v>6984.59</v>
      </c>
      <c r="AY332">
        <v>0.55679999999999996</v>
      </c>
      <c r="AZ332" s="1">
        <v>1039.03</v>
      </c>
      <c r="BA332">
        <v>8.2799999999999999E-2</v>
      </c>
      <c r="BB332">
        <v>581.84</v>
      </c>
      <c r="BC332">
        <v>4.6399999999999997E-2</v>
      </c>
      <c r="BD332" s="1">
        <v>12543.83</v>
      </c>
      <c r="BE332" s="1">
        <v>2569.14</v>
      </c>
      <c r="BF332">
        <v>0.4163</v>
      </c>
      <c r="BG332">
        <v>0.58789999999999998</v>
      </c>
      <c r="BH332">
        <v>0.2271</v>
      </c>
      <c r="BI332">
        <v>0.14149999999999999</v>
      </c>
      <c r="BJ332">
        <v>2.8299999999999999E-2</v>
      </c>
      <c r="BK332">
        <v>1.52E-2</v>
      </c>
    </row>
    <row r="333" spans="1:63" x14ac:dyDescent="0.25">
      <c r="A333" t="s">
        <v>335</v>
      </c>
      <c r="B333">
        <v>48629</v>
      </c>
      <c r="C333">
        <v>99.57</v>
      </c>
      <c r="D333">
        <v>12.11</v>
      </c>
      <c r="E333" s="1">
        <v>1206.28</v>
      </c>
      <c r="F333" s="1">
        <v>1237.07</v>
      </c>
      <c r="G333">
        <v>3.8999999999999998E-3</v>
      </c>
      <c r="H333">
        <v>1E-3</v>
      </c>
      <c r="I333">
        <v>5.1000000000000004E-3</v>
      </c>
      <c r="J333">
        <v>5.0000000000000001E-4</v>
      </c>
      <c r="K333">
        <v>1.7399999999999999E-2</v>
      </c>
      <c r="L333">
        <v>0.95279999999999998</v>
      </c>
      <c r="M333">
        <v>1.9300000000000001E-2</v>
      </c>
      <c r="N333">
        <v>0.24560000000000001</v>
      </c>
      <c r="O333">
        <v>2E-3</v>
      </c>
      <c r="P333">
        <v>0.1203</v>
      </c>
      <c r="Q333" s="1">
        <v>58325.11</v>
      </c>
      <c r="R333">
        <v>0.189</v>
      </c>
      <c r="S333">
        <v>0.17630000000000001</v>
      </c>
      <c r="T333">
        <v>0.63480000000000003</v>
      </c>
      <c r="U333">
        <v>9.1999999999999993</v>
      </c>
      <c r="V333" s="1">
        <v>75660.710000000006</v>
      </c>
      <c r="W333">
        <v>126.74</v>
      </c>
      <c r="X333" s="1">
        <v>176241.87</v>
      </c>
      <c r="Y333">
        <v>0.85</v>
      </c>
      <c r="Z333">
        <v>7.7299999999999994E-2</v>
      </c>
      <c r="AA333">
        <v>7.2800000000000004E-2</v>
      </c>
      <c r="AB333">
        <v>0.15</v>
      </c>
      <c r="AC333">
        <v>176.24</v>
      </c>
      <c r="AD333" s="1">
        <v>4583.38</v>
      </c>
      <c r="AE333">
        <v>539.41999999999996</v>
      </c>
      <c r="AF333" s="1">
        <v>158843.14000000001</v>
      </c>
      <c r="AG333" t="s">
        <v>4</v>
      </c>
      <c r="AH333" s="1">
        <v>37502</v>
      </c>
      <c r="AI333" s="1">
        <v>60313.45</v>
      </c>
      <c r="AJ333">
        <v>38.33</v>
      </c>
      <c r="AK333">
        <v>24.66</v>
      </c>
      <c r="AL333">
        <v>27.09</v>
      </c>
      <c r="AM333">
        <v>4.71</v>
      </c>
      <c r="AN333" s="1">
        <v>1615.95</v>
      </c>
      <c r="AO333">
        <v>1.1101000000000001</v>
      </c>
      <c r="AP333" s="1">
        <v>1353.82</v>
      </c>
      <c r="AQ333" s="1">
        <v>2203.56</v>
      </c>
      <c r="AR333" s="1">
        <v>6344.51</v>
      </c>
      <c r="AS333">
        <v>569.28</v>
      </c>
      <c r="AT333">
        <v>395.57</v>
      </c>
      <c r="AU333" s="1">
        <v>10866.73</v>
      </c>
      <c r="AV333" s="1">
        <v>5576.86</v>
      </c>
      <c r="AW333">
        <v>0.44369999999999998</v>
      </c>
      <c r="AX333" s="1">
        <v>4714.95</v>
      </c>
      <c r="AY333">
        <v>0.37509999999999999</v>
      </c>
      <c r="AZ333" s="1">
        <v>1747.59</v>
      </c>
      <c r="BA333">
        <v>0.13900000000000001</v>
      </c>
      <c r="BB333">
        <v>530.46</v>
      </c>
      <c r="BC333">
        <v>4.2200000000000001E-2</v>
      </c>
      <c r="BD333" s="1">
        <v>12569.87</v>
      </c>
      <c r="BE333" s="1">
        <v>5129.74</v>
      </c>
      <c r="BF333">
        <v>1.3120000000000001</v>
      </c>
      <c r="BG333">
        <v>0.5282</v>
      </c>
      <c r="BH333">
        <v>0.2235</v>
      </c>
      <c r="BI333">
        <v>0.1895</v>
      </c>
      <c r="BJ333">
        <v>3.6299999999999999E-2</v>
      </c>
      <c r="BK333">
        <v>2.2599999999999999E-2</v>
      </c>
    </row>
    <row r="334" spans="1:63" x14ac:dyDescent="0.25">
      <c r="A334" t="s">
        <v>336</v>
      </c>
      <c r="B334">
        <v>46920</v>
      </c>
      <c r="C334">
        <v>199.24</v>
      </c>
      <c r="D334">
        <v>8.3000000000000007</v>
      </c>
      <c r="E334" s="1">
        <v>1653.43</v>
      </c>
      <c r="F334" s="1">
        <v>1591.65</v>
      </c>
      <c r="G334">
        <v>2.8E-3</v>
      </c>
      <c r="H334">
        <v>4.0000000000000002E-4</v>
      </c>
      <c r="I334">
        <v>6.4000000000000003E-3</v>
      </c>
      <c r="J334">
        <v>8.9999999999999998E-4</v>
      </c>
      <c r="K334">
        <v>2.8299999999999999E-2</v>
      </c>
      <c r="L334">
        <v>0.93359999999999999</v>
      </c>
      <c r="M334">
        <v>2.7699999999999999E-2</v>
      </c>
      <c r="N334">
        <v>0.40379999999999999</v>
      </c>
      <c r="O334">
        <v>4.7999999999999996E-3</v>
      </c>
      <c r="P334">
        <v>0.15509999999999999</v>
      </c>
      <c r="Q334" s="1">
        <v>54973.05</v>
      </c>
      <c r="R334">
        <v>0.23280000000000001</v>
      </c>
      <c r="S334">
        <v>0.1701</v>
      </c>
      <c r="T334">
        <v>0.59719999999999995</v>
      </c>
      <c r="U334">
        <v>13.16</v>
      </c>
      <c r="V334" s="1">
        <v>75287.399999999994</v>
      </c>
      <c r="W334">
        <v>120.79</v>
      </c>
      <c r="X334" s="1">
        <v>195177.72</v>
      </c>
      <c r="Y334">
        <v>0.71230000000000004</v>
      </c>
      <c r="Z334">
        <v>0.11990000000000001</v>
      </c>
      <c r="AA334">
        <v>0.1678</v>
      </c>
      <c r="AB334">
        <v>0.28770000000000001</v>
      </c>
      <c r="AC334">
        <v>195.18</v>
      </c>
      <c r="AD334" s="1">
        <v>4981.3599999999997</v>
      </c>
      <c r="AE334">
        <v>469.92</v>
      </c>
      <c r="AF334" s="1">
        <v>176029.1</v>
      </c>
      <c r="AG334" t="s">
        <v>4</v>
      </c>
      <c r="AH334" s="1">
        <v>33599</v>
      </c>
      <c r="AI334" s="1">
        <v>51017.07</v>
      </c>
      <c r="AJ334">
        <v>34.04</v>
      </c>
      <c r="AK334">
        <v>23.37</v>
      </c>
      <c r="AL334">
        <v>26.92</v>
      </c>
      <c r="AM334">
        <v>4.0199999999999996</v>
      </c>
      <c r="AN334" s="1">
        <v>1126.51</v>
      </c>
      <c r="AO334">
        <v>1.2203999999999999</v>
      </c>
      <c r="AP334" s="1">
        <v>1478.59</v>
      </c>
      <c r="AQ334" s="1">
        <v>2275.41</v>
      </c>
      <c r="AR334" s="1">
        <v>6398.97</v>
      </c>
      <c r="AS334">
        <v>588.15</v>
      </c>
      <c r="AT334">
        <v>376</v>
      </c>
      <c r="AU334" s="1">
        <v>11117.12</v>
      </c>
      <c r="AV334" s="1">
        <v>6251.49</v>
      </c>
      <c r="AW334">
        <v>0.47320000000000001</v>
      </c>
      <c r="AX334" s="1">
        <v>4792.6499999999996</v>
      </c>
      <c r="AY334">
        <v>0.36280000000000001</v>
      </c>
      <c r="AZ334" s="1">
        <v>1372.62</v>
      </c>
      <c r="BA334">
        <v>0.10390000000000001</v>
      </c>
      <c r="BB334">
        <v>794.9</v>
      </c>
      <c r="BC334">
        <v>6.0199999999999997E-2</v>
      </c>
      <c r="BD334" s="1">
        <v>13211.67</v>
      </c>
      <c r="BE334" s="1">
        <v>5227.09</v>
      </c>
      <c r="BF334">
        <v>1.7285999999999999</v>
      </c>
      <c r="BG334">
        <v>0.53490000000000004</v>
      </c>
      <c r="BH334">
        <v>0.2303</v>
      </c>
      <c r="BI334">
        <v>0.17180000000000001</v>
      </c>
      <c r="BJ334">
        <v>3.6799999999999999E-2</v>
      </c>
      <c r="BK334">
        <v>2.6200000000000001E-2</v>
      </c>
    </row>
    <row r="335" spans="1:63" x14ac:dyDescent="0.25">
      <c r="A335" t="s">
        <v>337</v>
      </c>
      <c r="B335">
        <v>44396</v>
      </c>
      <c r="C335">
        <v>28.9</v>
      </c>
      <c r="D335">
        <v>189.15</v>
      </c>
      <c r="E335" s="1">
        <v>5467.47</v>
      </c>
      <c r="F335" s="1">
        <v>5248.91</v>
      </c>
      <c r="G335">
        <v>2.24E-2</v>
      </c>
      <c r="H335">
        <v>8.9999999999999998E-4</v>
      </c>
      <c r="I335">
        <v>6.7599999999999993E-2</v>
      </c>
      <c r="J335">
        <v>1.2999999999999999E-3</v>
      </c>
      <c r="K335">
        <v>4.9500000000000002E-2</v>
      </c>
      <c r="L335">
        <v>0.80059999999999998</v>
      </c>
      <c r="M335">
        <v>5.79E-2</v>
      </c>
      <c r="N335">
        <v>0.34079999999999999</v>
      </c>
      <c r="O335">
        <v>1.7999999999999999E-2</v>
      </c>
      <c r="P335">
        <v>0.14660000000000001</v>
      </c>
      <c r="Q335" s="1">
        <v>66808.63</v>
      </c>
      <c r="R335">
        <v>0.18310000000000001</v>
      </c>
      <c r="S335">
        <v>0.1772</v>
      </c>
      <c r="T335">
        <v>0.63970000000000005</v>
      </c>
      <c r="U335">
        <v>31.4</v>
      </c>
      <c r="V335" s="1">
        <v>94537.07</v>
      </c>
      <c r="W335">
        <v>170.73</v>
      </c>
      <c r="X335" s="1">
        <v>180801.29</v>
      </c>
      <c r="Y335">
        <v>0.72360000000000002</v>
      </c>
      <c r="Z335">
        <v>0.23549999999999999</v>
      </c>
      <c r="AA335">
        <v>4.0899999999999999E-2</v>
      </c>
      <c r="AB335">
        <v>0.27639999999999998</v>
      </c>
      <c r="AC335">
        <v>180.8</v>
      </c>
      <c r="AD335" s="1">
        <v>7577.3</v>
      </c>
      <c r="AE335">
        <v>812.88</v>
      </c>
      <c r="AF335" s="1">
        <v>171937.47</v>
      </c>
      <c r="AG335" t="s">
        <v>4</v>
      </c>
      <c r="AH335" s="1">
        <v>37528</v>
      </c>
      <c r="AI335" s="1">
        <v>60761.96</v>
      </c>
      <c r="AJ335">
        <v>67.13</v>
      </c>
      <c r="AK335">
        <v>39.65</v>
      </c>
      <c r="AL335">
        <v>45.55</v>
      </c>
      <c r="AM335">
        <v>4.6399999999999997</v>
      </c>
      <c r="AN335" s="1">
        <v>2471.16</v>
      </c>
      <c r="AO335">
        <v>0.91059999999999997</v>
      </c>
      <c r="AP335" s="1">
        <v>1450.56</v>
      </c>
      <c r="AQ335" s="1">
        <v>2026.82</v>
      </c>
      <c r="AR335" s="1">
        <v>7062.46</v>
      </c>
      <c r="AS335">
        <v>796.25</v>
      </c>
      <c r="AT335">
        <v>360.37</v>
      </c>
      <c r="AU335" s="1">
        <v>11696.45</v>
      </c>
      <c r="AV335" s="1">
        <v>4273.1499999999996</v>
      </c>
      <c r="AW335">
        <v>0.33189999999999997</v>
      </c>
      <c r="AX335" s="1">
        <v>6838.84</v>
      </c>
      <c r="AY335">
        <v>0.53110000000000002</v>
      </c>
      <c r="AZ335" s="1">
        <v>1042.56</v>
      </c>
      <c r="BA335">
        <v>8.1000000000000003E-2</v>
      </c>
      <c r="BB335">
        <v>721.61</v>
      </c>
      <c r="BC335">
        <v>5.6000000000000001E-2</v>
      </c>
      <c r="BD335" s="1">
        <v>12876.16</v>
      </c>
      <c r="BE335" s="1">
        <v>2661.4</v>
      </c>
      <c r="BF335">
        <v>0.50160000000000005</v>
      </c>
      <c r="BG335">
        <v>0.57399999999999995</v>
      </c>
      <c r="BH335">
        <v>0.22839999999999999</v>
      </c>
      <c r="BI335">
        <v>0.15690000000000001</v>
      </c>
      <c r="BJ335">
        <v>2.5600000000000001E-2</v>
      </c>
      <c r="BK335">
        <v>1.5100000000000001E-2</v>
      </c>
    </row>
    <row r="336" spans="1:63" x14ac:dyDescent="0.25">
      <c r="A336" t="s">
        <v>338</v>
      </c>
      <c r="B336">
        <v>44404</v>
      </c>
      <c r="C336">
        <v>17.71</v>
      </c>
      <c r="D336">
        <v>332.56</v>
      </c>
      <c r="E336" s="1">
        <v>5891.04</v>
      </c>
      <c r="F336" s="1">
        <v>4549.3999999999996</v>
      </c>
      <c r="G336">
        <v>3.5000000000000001E-3</v>
      </c>
      <c r="H336">
        <v>5.9999999999999995E-4</v>
      </c>
      <c r="I336">
        <v>0.35420000000000001</v>
      </c>
      <c r="J336">
        <v>1.6000000000000001E-3</v>
      </c>
      <c r="K336">
        <v>9.3799999999999994E-2</v>
      </c>
      <c r="L336">
        <v>0.435</v>
      </c>
      <c r="M336">
        <v>0.1113</v>
      </c>
      <c r="N336">
        <v>0.95940000000000003</v>
      </c>
      <c r="O336">
        <v>3.7499999999999999E-2</v>
      </c>
      <c r="P336">
        <v>0.1918</v>
      </c>
      <c r="Q336" s="1">
        <v>59171.55</v>
      </c>
      <c r="R336">
        <v>0.29170000000000001</v>
      </c>
      <c r="S336">
        <v>0.16819999999999999</v>
      </c>
      <c r="T336">
        <v>0.54</v>
      </c>
      <c r="U336">
        <v>42.32</v>
      </c>
      <c r="V336" s="1">
        <v>80217.759999999995</v>
      </c>
      <c r="W336">
        <v>137.43</v>
      </c>
      <c r="X336" s="1">
        <v>80696.75</v>
      </c>
      <c r="Y336">
        <v>0.65680000000000005</v>
      </c>
      <c r="Z336">
        <v>0.27150000000000002</v>
      </c>
      <c r="AA336">
        <v>7.17E-2</v>
      </c>
      <c r="AB336">
        <v>0.34320000000000001</v>
      </c>
      <c r="AC336">
        <v>80.7</v>
      </c>
      <c r="AD336" s="1">
        <v>3433.49</v>
      </c>
      <c r="AE336">
        <v>442.88</v>
      </c>
      <c r="AF336" s="1">
        <v>74292.47</v>
      </c>
      <c r="AG336" t="s">
        <v>4</v>
      </c>
      <c r="AH336" s="1">
        <v>26079</v>
      </c>
      <c r="AI336" s="1">
        <v>38859.65</v>
      </c>
      <c r="AJ336">
        <v>58.1</v>
      </c>
      <c r="AK336">
        <v>38.159999999999997</v>
      </c>
      <c r="AL336">
        <v>43.92</v>
      </c>
      <c r="AM336">
        <v>4.43</v>
      </c>
      <c r="AN336">
        <v>2.13</v>
      </c>
      <c r="AO336">
        <v>1.0866</v>
      </c>
      <c r="AP336" s="1">
        <v>1891.91</v>
      </c>
      <c r="AQ336" s="1">
        <v>2667.22</v>
      </c>
      <c r="AR336" s="1">
        <v>7271.7</v>
      </c>
      <c r="AS336">
        <v>892.88</v>
      </c>
      <c r="AT336">
        <v>530.64</v>
      </c>
      <c r="AU336" s="1">
        <v>13254.36</v>
      </c>
      <c r="AV336" s="1">
        <v>10669.62</v>
      </c>
      <c r="AW336">
        <v>0.61780000000000002</v>
      </c>
      <c r="AX336" s="1">
        <v>3911.35</v>
      </c>
      <c r="AY336">
        <v>0.22650000000000001</v>
      </c>
      <c r="AZ336">
        <v>841.36</v>
      </c>
      <c r="BA336">
        <v>4.87E-2</v>
      </c>
      <c r="BB336" s="1">
        <v>1847.12</v>
      </c>
      <c r="BC336">
        <v>0.107</v>
      </c>
      <c r="BD336" s="1">
        <v>17269.45</v>
      </c>
      <c r="BE336" s="1">
        <v>5858.28</v>
      </c>
      <c r="BF336">
        <v>3.2414999999999998</v>
      </c>
      <c r="BG336">
        <v>0.4551</v>
      </c>
      <c r="BH336">
        <v>0.18160000000000001</v>
      </c>
      <c r="BI336">
        <v>0.32750000000000001</v>
      </c>
      <c r="BJ336">
        <v>2.4799999999999999E-2</v>
      </c>
      <c r="BK336">
        <v>1.09E-2</v>
      </c>
    </row>
    <row r="337" spans="1:63" x14ac:dyDescent="0.25">
      <c r="A337" t="s">
        <v>339</v>
      </c>
      <c r="B337">
        <v>48173</v>
      </c>
      <c r="C337">
        <v>63.52</v>
      </c>
      <c r="D337">
        <v>41.82</v>
      </c>
      <c r="E337" s="1">
        <v>2656.75</v>
      </c>
      <c r="F337" s="1">
        <v>2603.4</v>
      </c>
      <c r="G337">
        <v>7.4999999999999997E-3</v>
      </c>
      <c r="H337">
        <v>3.0999999999999999E-3</v>
      </c>
      <c r="I337">
        <v>1.89E-2</v>
      </c>
      <c r="J337">
        <v>1.1999999999999999E-3</v>
      </c>
      <c r="K337">
        <v>4.99E-2</v>
      </c>
      <c r="L337">
        <v>0.88019999999999998</v>
      </c>
      <c r="M337">
        <v>3.9100000000000003E-2</v>
      </c>
      <c r="N337">
        <v>0.377</v>
      </c>
      <c r="O337">
        <v>1.5100000000000001E-2</v>
      </c>
      <c r="P337">
        <v>0.14280000000000001</v>
      </c>
      <c r="Q337" s="1">
        <v>61191.33</v>
      </c>
      <c r="R337">
        <v>0.21199999999999999</v>
      </c>
      <c r="S337">
        <v>0.19270000000000001</v>
      </c>
      <c r="T337">
        <v>0.59530000000000005</v>
      </c>
      <c r="U337">
        <v>17.34</v>
      </c>
      <c r="V337" s="1">
        <v>83998.78</v>
      </c>
      <c r="W337">
        <v>148.38999999999999</v>
      </c>
      <c r="X337" s="1">
        <v>156755.29999999999</v>
      </c>
      <c r="Y337">
        <v>0.74029999999999996</v>
      </c>
      <c r="Z337">
        <v>0.16650000000000001</v>
      </c>
      <c r="AA337">
        <v>9.3200000000000005E-2</v>
      </c>
      <c r="AB337">
        <v>0.25969999999999999</v>
      </c>
      <c r="AC337">
        <v>156.76</v>
      </c>
      <c r="AD337" s="1">
        <v>5011.04</v>
      </c>
      <c r="AE337">
        <v>541.02</v>
      </c>
      <c r="AF337" s="1">
        <v>146360.26999999999</v>
      </c>
      <c r="AG337" t="s">
        <v>4</v>
      </c>
      <c r="AH337" s="1">
        <v>36224</v>
      </c>
      <c r="AI337" s="1">
        <v>57299.97</v>
      </c>
      <c r="AJ337">
        <v>47.26</v>
      </c>
      <c r="AK337">
        <v>29.53</v>
      </c>
      <c r="AL337">
        <v>35.4</v>
      </c>
      <c r="AM337">
        <v>4.17</v>
      </c>
      <c r="AN337" s="1">
        <v>1374.12</v>
      </c>
      <c r="AO337">
        <v>0.94259999999999999</v>
      </c>
      <c r="AP337" s="1">
        <v>1330.58</v>
      </c>
      <c r="AQ337" s="1">
        <v>1929.78</v>
      </c>
      <c r="AR337" s="1">
        <v>6361.95</v>
      </c>
      <c r="AS337">
        <v>599.29999999999995</v>
      </c>
      <c r="AT337">
        <v>287.94</v>
      </c>
      <c r="AU337" s="1">
        <v>10509.54</v>
      </c>
      <c r="AV337" s="1">
        <v>5068.22</v>
      </c>
      <c r="AW337">
        <v>0.42309999999999998</v>
      </c>
      <c r="AX337" s="1">
        <v>4897.59</v>
      </c>
      <c r="AY337">
        <v>0.40889999999999999</v>
      </c>
      <c r="AZ337" s="1">
        <v>1275.3599999999999</v>
      </c>
      <c r="BA337">
        <v>0.1065</v>
      </c>
      <c r="BB337">
        <v>737.05</v>
      </c>
      <c r="BC337">
        <v>6.1499999999999999E-2</v>
      </c>
      <c r="BD337" s="1">
        <v>11978.22</v>
      </c>
      <c r="BE337" s="1">
        <v>4089.79</v>
      </c>
      <c r="BF337">
        <v>1.0829</v>
      </c>
      <c r="BG337">
        <v>0.54320000000000002</v>
      </c>
      <c r="BH337">
        <v>0.2213</v>
      </c>
      <c r="BI337">
        <v>0.19089999999999999</v>
      </c>
      <c r="BJ337">
        <v>2.9499999999999998E-2</v>
      </c>
      <c r="BK337">
        <v>1.5100000000000001E-2</v>
      </c>
    </row>
    <row r="338" spans="1:63" x14ac:dyDescent="0.25">
      <c r="A338" t="s">
        <v>340</v>
      </c>
      <c r="B338">
        <v>45500</v>
      </c>
      <c r="C338">
        <v>29.05</v>
      </c>
      <c r="D338">
        <v>183.24</v>
      </c>
      <c r="E338" s="1">
        <v>5322.61</v>
      </c>
      <c r="F338" s="1">
        <v>5196.83</v>
      </c>
      <c r="G338">
        <v>2.8799999999999999E-2</v>
      </c>
      <c r="H338">
        <v>5.0000000000000001E-4</v>
      </c>
      <c r="I338">
        <v>3.0499999999999999E-2</v>
      </c>
      <c r="J338">
        <v>8.9999999999999998E-4</v>
      </c>
      <c r="K338">
        <v>3.6600000000000001E-2</v>
      </c>
      <c r="L338">
        <v>0.86409999999999998</v>
      </c>
      <c r="M338">
        <v>3.8600000000000002E-2</v>
      </c>
      <c r="N338">
        <v>0.19109999999999999</v>
      </c>
      <c r="O338">
        <v>1.37E-2</v>
      </c>
      <c r="P338">
        <v>0.12559999999999999</v>
      </c>
      <c r="Q338" s="1">
        <v>70145.960000000006</v>
      </c>
      <c r="R338">
        <v>0.18290000000000001</v>
      </c>
      <c r="S338">
        <v>0.18720000000000001</v>
      </c>
      <c r="T338">
        <v>0.62990000000000002</v>
      </c>
      <c r="U338">
        <v>30.12</v>
      </c>
      <c r="V338" s="1">
        <v>96642.45</v>
      </c>
      <c r="W338">
        <v>173.95</v>
      </c>
      <c r="X338" s="1">
        <v>208350.05</v>
      </c>
      <c r="Y338">
        <v>0.78939999999999999</v>
      </c>
      <c r="Z338">
        <v>0.1797</v>
      </c>
      <c r="AA338">
        <v>3.09E-2</v>
      </c>
      <c r="AB338">
        <v>0.21060000000000001</v>
      </c>
      <c r="AC338">
        <v>208.35</v>
      </c>
      <c r="AD338" s="1">
        <v>8101.25</v>
      </c>
      <c r="AE338">
        <v>900.42</v>
      </c>
      <c r="AF338" s="1">
        <v>201054.37</v>
      </c>
      <c r="AG338" t="s">
        <v>4</v>
      </c>
      <c r="AH338" s="1">
        <v>44030</v>
      </c>
      <c r="AI338" s="1">
        <v>78183.97</v>
      </c>
      <c r="AJ338">
        <v>68.66</v>
      </c>
      <c r="AK338">
        <v>37.200000000000003</v>
      </c>
      <c r="AL338">
        <v>41.07</v>
      </c>
      <c r="AM338">
        <v>4.51</v>
      </c>
      <c r="AN338" s="1">
        <v>1368.23</v>
      </c>
      <c r="AO338">
        <v>0.73839999999999995</v>
      </c>
      <c r="AP338" s="1">
        <v>1414.03</v>
      </c>
      <c r="AQ338" s="1">
        <v>2081.2199999999998</v>
      </c>
      <c r="AR338" s="1">
        <v>6934.75</v>
      </c>
      <c r="AS338">
        <v>770.53</v>
      </c>
      <c r="AT338">
        <v>344.27</v>
      </c>
      <c r="AU338" s="1">
        <v>11544.81</v>
      </c>
      <c r="AV338" s="1">
        <v>3745.17</v>
      </c>
      <c r="AW338">
        <v>0.30270000000000002</v>
      </c>
      <c r="AX338" s="1">
        <v>7067.04</v>
      </c>
      <c r="AY338">
        <v>0.57110000000000005</v>
      </c>
      <c r="AZ338" s="1">
        <v>1079.57</v>
      </c>
      <c r="BA338">
        <v>8.72E-2</v>
      </c>
      <c r="BB338">
        <v>482.19</v>
      </c>
      <c r="BC338">
        <v>3.9E-2</v>
      </c>
      <c r="BD338" s="1">
        <v>12373.97</v>
      </c>
      <c r="BE338" s="1">
        <v>2486.1</v>
      </c>
      <c r="BF338">
        <v>0.35070000000000001</v>
      </c>
      <c r="BG338">
        <v>0.59089999999999998</v>
      </c>
      <c r="BH338">
        <v>0.22919999999999999</v>
      </c>
      <c r="BI338">
        <v>0.13420000000000001</v>
      </c>
      <c r="BJ338">
        <v>3.15E-2</v>
      </c>
      <c r="BK338">
        <v>1.41E-2</v>
      </c>
    </row>
    <row r="339" spans="1:63" x14ac:dyDescent="0.25">
      <c r="A339" t="s">
        <v>341</v>
      </c>
      <c r="B339">
        <v>50633</v>
      </c>
      <c r="C339">
        <v>80.67</v>
      </c>
      <c r="D339">
        <v>9.17</v>
      </c>
      <c r="E339">
        <v>739.54</v>
      </c>
      <c r="F339">
        <v>698</v>
      </c>
      <c r="G339">
        <v>2.0999999999999999E-3</v>
      </c>
      <c r="H339">
        <v>5.9999999999999995E-4</v>
      </c>
      <c r="I339">
        <v>5.1999999999999998E-3</v>
      </c>
      <c r="J339">
        <v>1E-3</v>
      </c>
      <c r="K339">
        <v>3.1899999999999998E-2</v>
      </c>
      <c r="L339">
        <v>0.93489999999999995</v>
      </c>
      <c r="M339">
        <v>2.4299999999999999E-2</v>
      </c>
      <c r="N339">
        <v>0.41720000000000002</v>
      </c>
      <c r="O339">
        <v>4.0000000000000001E-3</v>
      </c>
      <c r="P339">
        <v>0.14949999999999999</v>
      </c>
      <c r="Q339" s="1">
        <v>53588.85</v>
      </c>
      <c r="R339">
        <v>0.25900000000000001</v>
      </c>
      <c r="S339">
        <v>0.16320000000000001</v>
      </c>
      <c r="T339">
        <v>0.57779999999999998</v>
      </c>
      <c r="U339">
        <v>8.64</v>
      </c>
      <c r="V339" s="1">
        <v>63394.49</v>
      </c>
      <c r="W339">
        <v>81.349999999999994</v>
      </c>
      <c r="X339" s="1">
        <v>153371.38</v>
      </c>
      <c r="Y339">
        <v>0.84609999999999996</v>
      </c>
      <c r="Z339">
        <v>6.5000000000000002E-2</v>
      </c>
      <c r="AA339">
        <v>8.8999999999999996E-2</v>
      </c>
      <c r="AB339">
        <v>0.15390000000000001</v>
      </c>
      <c r="AC339">
        <v>153.37</v>
      </c>
      <c r="AD339" s="1">
        <v>4073.69</v>
      </c>
      <c r="AE339">
        <v>484.36</v>
      </c>
      <c r="AF339" s="1">
        <v>143785.26</v>
      </c>
      <c r="AG339" t="s">
        <v>4</v>
      </c>
      <c r="AH339" s="1">
        <v>33447</v>
      </c>
      <c r="AI339" s="1">
        <v>48023.3</v>
      </c>
      <c r="AJ339">
        <v>40.64</v>
      </c>
      <c r="AK339">
        <v>24.78</v>
      </c>
      <c r="AL339">
        <v>28.52</v>
      </c>
      <c r="AM339">
        <v>4.4000000000000004</v>
      </c>
      <c r="AN339" s="1">
        <v>1486.87</v>
      </c>
      <c r="AO339">
        <v>1.5343</v>
      </c>
      <c r="AP339" s="1">
        <v>1837.96</v>
      </c>
      <c r="AQ339" s="1">
        <v>2489.54</v>
      </c>
      <c r="AR339" s="1">
        <v>6836.87</v>
      </c>
      <c r="AS339">
        <v>642.4</v>
      </c>
      <c r="AT339">
        <v>316.08</v>
      </c>
      <c r="AU339" s="1">
        <v>12122.85</v>
      </c>
      <c r="AV339" s="1">
        <v>7825.04</v>
      </c>
      <c r="AW339">
        <v>0.50970000000000004</v>
      </c>
      <c r="AX339" s="1">
        <v>4746.54</v>
      </c>
      <c r="AY339">
        <v>0.30919999999999997</v>
      </c>
      <c r="AZ339" s="1">
        <v>1923.86</v>
      </c>
      <c r="BA339">
        <v>0.12529999999999999</v>
      </c>
      <c r="BB339">
        <v>856.54</v>
      </c>
      <c r="BC339">
        <v>5.5800000000000002E-2</v>
      </c>
      <c r="BD339" s="1">
        <v>15351.99</v>
      </c>
      <c r="BE339" s="1">
        <v>6673.12</v>
      </c>
      <c r="BF339">
        <v>2.4455</v>
      </c>
      <c r="BG339">
        <v>0.50770000000000004</v>
      </c>
      <c r="BH339">
        <v>0.2195</v>
      </c>
      <c r="BI339">
        <v>0.219</v>
      </c>
      <c r="BJ339">
        <v>3.6200000000000003E-2</v>
      </c>
      <c r="BK339">
        <v>1.7500000000000002E-2</v>
      </c>
    </row>
    <row r="340" spans="1:63" x14ac:dyDescent="0.25">
      <c r="A340" t="s">
        <v>342</v>
      </c>
      <c r="B340">
        <v>49361</v>
      </c>
      <c r="C340">
        <v>53.52</v>
      </c>
      <c r="D340">
        <v>11.61</v>
      </c>
      <c r="E340">
        <v>621.37</v>
      </c>
      <c r="F340">
        <v>657.79</v>
      </c>
      <c r="G340">
        <v>3.0000000000000001E-3</v>
      </c>
      <c r="H340">
        <v>1.2999999999999999E-3</v>
      </c>
      <c r="I340">
        <v>4.4000000000000003E-3</v>
      </c>
      <c r="J340">
        <v>2.0000000000000001E-4</v>
      </c>
      <c r="K340">
        <v>1.3299999999999999E-2</v>
      </c>
      <c r="L340">
        <v>0.9677</v>
      </c>
      <c r="M340">
        <v>1.01E-2</v>
      </c>
      <c r="N340">
        <v>0.14680000000000001</v>
      </c>
      <c r="O340">
        <v>1.6000000000000001E-3</v>
      </c>
      <c r="P340">
        <v>0.11260000000000001</v>
      </c>
      <c r="Q340" s="1">
        <v>57549.82</v>
      </c>
      <c r="R340">
        <v>0.19239999999999999</v>
      </c>
      <c r="S340">
        <v>0.1772</v>
      </c>
      <c r="T340">
        <v>0.63039999999999996</v>
      </c>
      <c r="U340">
        <v>5.15</v>
      </c>
      <c r="V340" s="1">
        <v>72702.61</v>
      </c>
      <c r="W340">
        <v>117.53</v>
      </c>
      <c r="X340" s="1">
        <v>167057.32</v>
      </c>
      <c r="Y340">
        <v>0.87739999999999996</v>
      </c>
      <c r="Z340">
        <v>6.8500000000000005E-2</v>
      </c>
      <c r="AA340">
        <v>5.4100000000000002E-2</v>
      </c>
      <c r="AB340">
        <v>0.1226</v>
      </c>
      <c r="AC340">
        <v>167.06</v>
      </c>
      <c r="AD340" s="1">
        <v>4067.43</v>
      </c>
      <c r="AE340">
        <v>513.9</v>
      </c>
      <c r="AF340" s="1">
        <v>154671.28</v>
      </c>
      <c r="AG340" t="s">
        <v>4</v>
      </c>
      <c r="AH340" s="1">
        <v>39313</v>
      </c>
      <c r="AI340" s="1">
        <v>62590.95</v>
      </c>
      <c r="AJ340">
        <v>36.14</v>
      </c>
      <c r="AK340">
        <v>23.16</v>
      </c>
      <c r="AL340">
        <v>27.11</v>
      </c>
      <c r="AM340">
        <v>5.04</v>
      </c>
      <c r="AN340" s="1">
        <v>1973.63</v>
      </c>
      <c r="AO340">
        <v>1.2442</v>
      </c>
      <c r="AP340" s="1">
        <v>1494.11</v>
      </c>
      <c r="AQ340" s="1">
        <v>2082.19</v>
      </c>
      <c r="AR340" s="1">
        <v>6774.7</v>
      </c>
      <c r="AS340">
        <v>479.5</v>
      </c>
      <c r="AT340">
        <v>423.54</v>
      </c>
      <c r="AU340" s="1">
        <v>11254.04</v>
      </c>
      <c r="AV340" s="1">
        <v>6110.8</v>
      </c>
      <c r="AW340">
        <v>0.46</v>
      </c>
      <c r="AX340" s="1">
        <v>4858.1400000000003</v>
      </c>
      <c r="AY340">
        <v>0.36570000000000003</v>
      </c>
      <c r="AZ340" s="1">
        <v>1863.05</v>
      </c>
      <c r="BA340">
        <v>0.14030000000000001</v>
      </c>
      <c r="BB340">
        <v>451.3</v>
      </c>
      <c r="BC340">
        <v>3.4000000000000002E-2</v>
      </c>
      <c r="BD340" s="1">
        <v>13283.29</v>
      </c>
      <c r="BE340" s="1">
        <v>6018.6</v>
      </c>
      <c r="BF340">
        <v>1.6666000000000001</v>
      </c>
      <c r="BG340">
        <v>0.54859999999999998</v>
      </c>
      <c r="BH340">
        <v>0.2278</v>
      </c>
      <c r="BI340">
        <v>0.16350000000000001</v>
      </c>
      <c r="BJ340">
        <v>3.61E-2</v>
      </c>
      <c r="BK340">
        <v>2.3900000000000001E-2</v>
      </c>
    </row>
    <row r="341" spans="1:63" x14ac:dyDescent="0.25">
      <c r="A341" t="s">
        <v>343</v>
      </c>
      <c r="B341">
        <v>45518</v>
      </c>
      <c r="C341">
        <v>69.430000000000007</v>
      </c>
      <c r="D341">
        <v>20.5</v>
      </c>
      <c r="E341" s="1">
        <v>1423.01</v>
      </c>
      <c r="F341" s="1">
        <v>1394.48</v>
      </c>
      <c r="G341">
        <v>3.3E-3</v>
      </c>
      <c r="H341">
        <v>5.0000000000000001E-4</v>
      </c>
      <c r="I341">
        <v>7.3000000000000001E-3</v>
      </c>
      <c r="J341">
        <v>1.1999999999999999E-3</v>
      </c>
      <c r="K341">
        <v>2.1899999999999999E-2</v>
      </c>
      <c r="L341">
        <v>0.93510000000000004</v>
      </c>
      <c r="M341">
        <v>3.0700000000000002E-2</v>
      </c>
      <c r="N341">
        <v>0.40329999999999999</v>
      </c>
      <c r="O341">
        <v>3.3999999999999998E-3</v>
      </c>
      <c r="P341">
        <v>0.14330000000000001</v>
      </c>
      <c r="Q341" s="1">
        <v>57002.879999999997</v>
      </c>
      <c r="R341">
        <v>0.2336</v>
      </c>
      <c r="S341">
        <v>0.18709999999999999</v>
      </c>
      <c r="T341">
        <v>0.57940000000000003</v>
      </c>
      <c r="U341">
        <v>11.58</v>
      </c>
      <c r="V341" s="1">
        <v>76416.02</v>
      </c>
      <c r="W341">
        <v>118.34</v>
      </c>
      <c r="X341" s="1">
        <v>168426.11</v>
      </c>
      <c r="Y341">
        <v>0.79100000000000004</v>
      </c>
      <c r="Z341">
        <v>0.1472</v>
      </c>
      <c r="AA341">
        <v>6.1800000000000001E-2</v>
      </c>
      <c r="AB341">
        <v>0.20899999999999999</v>
      </c>
      <c r="AC341">
        <v>168.43</v>
      </c>
      <c r="AD341" s="1">
        <v>4936.93</v>
      </c>
      <c r="AE341">
        <v>571.19000000000005</v>
      </c>
      <c r="AF341" s="1">
        <v>152802.1</v>
      </c>
      <c r="AG341" t="s">
        <v>4</v>
      </c>
      <c r="AH341" s="1">
        <v>34081</v>
      </c>
      <c r="AI341" s="1">
        <v>53219.11</v>
      </c>
      <c r="AJ341">
        <v>45.45</v>
      </c>
      <c r="AK341">
        <v>27.06</v>
      </c>
      <c r="AL341">
        <v>31.6</v>
      </c>
      <c r="AM341">
        <v>4.1900000000000004</v>
      </c>
      <c r="AN341">
        <v>920.15</v>
      </c>
      <c r="AO341">
        <v>1.0496000000000001</v>
      </c>
      <c r="AP341" s="1">
        <v>1497.03</v>
      </c>
      <c r="AQ341" s="1">
        <v>2164.83</v>
      </c>
      <c r="AR341" s="1">
        <v>6382.09</v>
      </c>
      <c r="AS341">
        <v>626.42999999999995</v>
      </c>
      <c r="AT341">
        <v>326.48</v>
      </c>
      <c r="AU341" s="1">
        <v>10996.87</v>
      </c>
      <c r="AV341" s="1">
        <v>5935.38</v>
      </c>
      <c r="AW341">
        <v>0.46439999999999998</v>
      </c>
      <c r="AX341" s="1">
        <v>4495.91</v>
      </c>
      <c r="AY341">
        <v>0.3518</v>
      </c>
      <c r="AZ341" s="1">
        <v>1565.64</v>
      </c>
      <c r="BA341">
        <v>0.1225</v>
      </c>
      <c r="BB341">
        <v>783.74</v>
      </c>
      <c r="BC341">
        <v>6.13E-2</v>
      </c>
      <c r="BD341" s="1">
        <v>12780.67</v>
      </c>
      <c r="BE341" s="1">
        <v>5129.49</v>
      </c>
      <c r="BF341">
        <v>1.4641</v>
      </c>
      <c r="BG341">
        <v>0.52</v>
      </c>
      <c r="BH341">
        <v>0.22120000000000001</v>
      </c>
      <c r="BI341">
        <v>0.2079</v>
      </c>
      <c r="BJ341">
        <v>3.2099999999999997E-2</v>
      </c>
      <c r="BK341">
        <v>1.89E-2</v>
      </c>
    </row>
    <row r="342" spans="1:63" x14ac:dyDescent="0.25">
      <c r="A342" t="s">
        <v>344</v>
      </c>
      <c r="B342">
        <v>49890</v>
      </c>
      <c r="C342">
        <v>84.52</v>
      </c>
      <c r="D342">
        <v>19.39</v>
      </c>
      <c r="E342" s="1">
        <v>1639.15</v>
      </c>
      <c r="F342" s="1">
        <v>1590.85</v>
      </c>
      <c r="G342">
        <v>3.7000000000000002E-3</v>
      </c>
      <c r="H342">
        <v>4.0000000000000002E-4</v>
      </c>
      <c r="I342">
        <v>8.5000000000000006E-3</v>
      </c>
      <c r="J342">
        <v>8.9999999999999998E-4</v>
      </c>
      <c r="K342">
        <v>2.06E-2</v>
      </c>
      <c r="L342">
        <v>0.9385</v>
      </c>
      <c r="M342">
        <v>2.7300000000000001E-2</v>
      </c>
      <c r="N342">
        <v>0.43609999999999999</v>
      </c>
      <c r="O342">
        <v>2.8999999999999998E-3</v>
      </c>
      <c r="P342">
        <v>0.15720000000000001</v>
      </c>
      <c r="Q342" s="1">
        <v>54487.44</v>
      </c>
      <c r="R342">
        <v>0.23280000000000001</v>
      </c>
      <c r="S342">
        <v>0.1762</v>
      </c>
      <c r="T342">
        <v>0.59099999999999997</v>
      </c>
      <c r="U342">
        <v>12.3</v>
      </c>
      <c r="V342" s="1">
        <v>75837.36</v>
      </c>
      <c r="W342">
        <v>128.12</v>
      </c>
      <c r="X342" s="1">
        <v>151066.89000000001</v>
      </c>
      <c r="Y342">
        <v>0.76990000000000003</v>
      </c>
      <c r="Z342">
        <v>0.14630000000000001</v>
      </c>
      <c r="AA342">
        <v>8.3799999999999999E-2</v>
      </c>
      <c r="AB342">
        <v>0.2301</v>
      </c>
      <c r="AC342">
        <v>151.07</v>
      </c>
      <c r="AD342" s="1">
        <v>4197.51</v>
      </c>
      <c r="AE342">
        <v>495.58</v>
      </c>
      <c r="AF342" s="1">
        <v>132402.01</v>
      </c>
      <c r="AG342" t="s">
        <v>4</v>
      </c>
      <c r="AH342" s="1">
        <v>32891</v>
      </c>
      <c r="AI342" s="1">
        <v>51306.96</v>
      </c>
      <c r="AJ342">
        <v>41.73</v>
      </c>
      <c r="AK342">
        <v>25.79</v>
      </c>
      <c r="AL342">
        <v>29.67</v>
      </c>
      <c r="AM342">
        <v>4.33</v>
      </c>
      <c r="AN342">
        <v>907.48</v>
      </c>
      <c r="AO342">
        <v>0.95369999999999999</v>
      </c>
      <c r="AP342" s="1">
        <v>1418.86</v>
      </c>
      <c r="AQ342" s="1">
        <v>2116.61</v>
      </c>
      <c r="AR342" s="1">
        <v>6357.22</v>
      </c>
      <c r="AS342">
        <v>595.65</v>
      </c>
      <c r="AT342">
        <v>345.34</v>
      </c>
      <c r="AU342" s="1">
        <v>10833.68</v>
      </c>
      <c r="AV342" s="1">
        <v>6367.01</v>
      </c>
      <c r="AW342">
        <v>0.5071</v>
      </c>
      <c r="AX342" s="1">
        <v>3847.76</v>
      </c>
      <c r="AY342">
        <v>0.30649999999999999</v>
      </c>
      <c r="AZ342" s="1">
        <v>1444.56</v>
      </c>
      <c r="BA342">
        <v>0.11509999999999999</v>
      </c>
      <c r="BB342">
        <v>895.5</v>
      </c>
      <c r="BC342">
        <v>7.1300000000000002E-2</v>
      </c>
      <c r="BD342" s="1">
        <v>12554.83</v>
      </c>
      <c r="BE342" s="1">
        <v>5494.97</v>
      </c>
      <c r="BF342">
        <v>1.7129000000000001</v>
      </c>
      <c r="BG342">
        <v>0.52480000000000004</v>
      </c>
      <c r="BH342">
        <v>0.2278</v>
      </c>
      <c r="BI342">
        <v>0.19750000000000001</v>
      </c>
      <c r="BJ342">
        <v>3.2899999999999999E-2</v>
      </c>
      <c r="BK342">
        <v>1.6899999999999998E-2</v>
      </c>
    </row>
    <row r="343" spans="1:63" x14ac:dyDescent="0.25">
      <c r="A343" t="s">
        <v>345</v>
      </c>
      <c r="B343">
        <v>49627</v>
      </c>
      <c r="C343">
        <v>115.14</v>
      </c>
      <c r="D343">
        <v>12.32</v>
      </c>
      <c r="E343" s="1">
        <v>1418.32</v>
      </c>
      <c r="F343" s="1">
        <v>1381.98</v>
      </c>
      <c r="G343">
        <v>1E-3</v>
      </c>
      <c r="H343">
        <v>4.0000000000000002E-4</v>
      </c>
      <c r="I343">
        <v>5.4000000000000003E-3</v>
      </c>
      <c r="J343">
        <v>8.9999999999999998E-4</v>
      </c>
      <c r="K343">
        <v>9.4999999999999998E-3</v>
      </c>
      <c r="L343">
        <v>0.96740000000000004</v>
      </c>
      <c r="M343">
        <v>1.5299999999999999E-2</v>
      </c>
      <c r="N343">
        <v>0.40400000000000003</v>
      </c>
      <c r="O343">
        <v>6.9999999999999999E-4</v>
      </c>
      <c r="P343">
        <v>0.14799999999999999</v>
      </c>
      <c r="Q343" s="1">
        <v>56155.58</v>
      </c>
      <c r="R343">
        <v>0.21440000000000001</v>
      </c>
      <c r="S343">
        <v>0.1749</v>
      </c>
      <c r="T343">
        <v>0.61060000000000003</v>
      </c>
      <c r="U343">
        <v>11.26</v>
      </c>
      <c r="V343" s="1">
        <v>73730.210000000006</v>
      </c>
      <c r="W343">
        <v>121.18</v>
      </c>
      <c r="X343" s="1">
        <v>167695.07</v>
      </c>
      <c r="Y343">
        <v>0.72230000000000005</v>
      </c>
      <c r="Z343">
        <v>9.74E-2</v>
      </c>
      <c r="AA343">
        <v>0.18029999999999999</v>
      </c>
      <c r="AB343">
        <v>0.2777</v>
      </c>
      <c r="AC343">
        <v>167.7</v>
      </c>
      <c r="AD343" s="1">
        <v>4479.05</v>
      </c>
      <c r="AE343">
        <v>433.28</v>
      </c>
      <c r="AF343" s="1">
        <v>144134.69</v>
      </c>
      <c r="AG343" t="s">
        <v>4</v>
      </c>
      <c r="AH343" s="1">
        <v>34056</v>
      </c>
      <c r="AI343" s="1">
        <v>53306.1</v>
      </c>
      <c r="AJ343">
        <v>37.68</v>
      </c>
      <c r="AK343">
        <v>23.78</v>
      </c>
      <c r="AL343">
        <v>26.31</v>
      </c>
      <c r="AM343">
        <v>4.51</v>
      </c>
      <c r="AN343" s="1">
        <v>1038.47</v>
      </c>
      <c r="AO343">
        <v>0.97170000000000001</v>
      </c>
      <c r="AP343" s="1">
        <v>1541.66</v>
      </c>
      <c r="AQ343" s="1">
        <v>2495.67</v>
      </c>
      <c r="AR343" s="1">
        <v>6513.22</v>
      </c>
      <c r="AS343">
        <v>576.36</v>
      </c>
      <c r="AT343">
        <v>283</v>
      </c>
      <c r="AU343" s="1">
        <v>11409.9</v>
      </c>
      <c r="AV343" s="1">
        <v>6593.12</v>
      </c>
      <c r="AW343">
        <v>0.49559999999999998</v>
      </c>
      <c r="AX343" s="1">
        <v>4374.04</v>
      </c>
      <c r="AY343">
        <v>0.32879999999999998</v>
      </c>
      <c r="AZ343" s="1">
        <v>1510.21</v>
      </c>
      <c r="BA343">
        <v>0.1135</v>
      </c>
      <c r="BB343">
        <v>825.84</v>
      </c>
      <c r="BC343">
        <v>6.2100000000000002E-2</v>
      </c>
      <c r="BD343" s="1">
        <v>13303.2</v>
      </c>
      <c r="BE343" s="1">
        <v>5685.56</v>
      </c>
      <c r="BF343">
        <v>1.7906</v>
      </c>
      <c r="BG343">
        <v>0.51910000000000001</v>
      </c>
      <c r="BH343">
        <v>0.22409999999999999</v>
      </c>
      <c r="BI343">
        <v>0.20100000000000001</v>
      </c>
      <c r="BJ343">
        <v>3.7100000000000001E-2</v>
      </c>
      <c r="BK343">
        <v>1.8700000000000001E-2</v>
      </c>
    </row>
    <row r="344" spans="1:63" x14ac:dyDescent="0.25">
      <c r="A344" t="s">
        <v>346</v>
      </c>
      <c r="B344">
        <v>45948</v>
      </c>
      <c r="C344">
        <v>38.9</v>
      </c>
      <c r="D344">
        <v>31.14</v>
      </c>
      <c r="E344" s="1">
        <v>1211.3499999999999</v>
      </c>
      <c r="F344" s="1">
        <v>1221.9000000000001</v>
      </c>
      <c r="G344">
        <v>9.2999999999999992E-3</v>
      </c>
      <c r="H344">
        <v>1.8E-3</v>
      </c>
      <c r="I344">
        <v>7.3000000000000001E-3</v>
      </c>
      <c r="J344">
        <v>1E-3</v>
      </c>
      <c r="K344">
        <v>2.5999999999999999E-2</v>
      </c>
      <c r="L344">
        <v>0.93230000000000002</v>
      </c>
      <c r="M344">
        <v>2.24E-2</v>
      </c>
      <c r="N344">
        <v>0.18720000000000001</v>
      </c>
      <c r="O344">
        <v>1.2200000000000001E-2</v>
      </c>
      <c r="P344">
        <v>0.1031</v>
      </c>
      <c r="Q344" s="1">
        <v>61946.06</v>
      </c>
      <c r="R344">
        <v>0.20430000000000001</v>
      </c>
      <c r="S344">
        <v>0.1537</v>
      </c>
      <c r="T344">
        <v>0.64200000000000002</v>
      </c>
      <c r="U344">
        <v>9.1999999999999993</v>
      </c>
      <c r="V344" s="1">
        <v>81413.37</v>
      </c>
      <c r="W344">
        <v>128.72999999999999</v>
      </c>
      <c r="X344" s="1">
        <v>218113.64</v>
      </c>
      <c r="Y344">
        <v>0.76470000000000005</v>
      </c>
      <c r="Z344">
        <v>0.16600000000000001</v>
      </c>
      <c r="AA344">
        <v>6.93E-2</v>
      </c>
      <c r="AB344">
        <v>0.23530000000000001</v>
      </c>
      <c r="AC344">
        <v>218.11</v>
      </c>
      <c r="AD344" s="1">
        <v>6660.69</v>
      </c>
      <c r="AE344">
        <v>713.11</v>
      </c>
      <c r="AF344" s="1">
        <v>208317.48</v>
      </c>
      <c r="AG344" t="s">
        <v>4</v>
      </c>
      <c r="AH344" s="1">
        <v>41406</v>
      </c>
      <c r="AI344" s="1">
        <v>76519.78</v>
      </c>
      <c r="AJ344">
        <v>47.59</v>
      </c>
      <c r="AK344">
        <v>27.38</v>
      </c>
      <c r="AL344">
        <v>32.619999999999997</v>
      </c>
      <c r="AM344">
        <v>4.97</v>
      </c>
      <c r="AN344" s="1">
        <v>1675.02</v>
      </c>
      <c r="AO344">
        <v>0.87680000000000002</v>
      </c>
      <c r="AP344" s="1">
        <v>1520.7</v>
      </c>
      <c r="AQ344" s="1">
        <v>2025.67</v>
      </c>
      <c r="AR344" s="1">
        <v>6589.99</v>
      </c>
      <c r="AS344">
        <v>578.33000000000004</v>
      </c>
      <c r="AT344">
        <v>366.09</v>
      </c>
      <c r="AU344" s="1">
        <v>11080.79</v>
      </c>
      <c r="AV344" s="1">
        <v>4170.45</v>
      </c>
      <c r="AW344">
        <v>0.32700000000000001</v>
      </c>
      <c r="AX344" s="1">
        <v>6470.13</v>
      </c>
      <c r="AY344">
        <v>0.50719999999999998</v>
      </c>
      <c r="AZ344" s="1">
        <v>1666.83</v>
      </c>
      <c r="BA344">
        <v>0.13070000000000001</v>
      </c>
      <c r="BB344">
        <v>448.11</v>
      </c>
      <c r="BC344">
        <v>3.5099999999999999E-2</v>
      </c>
      <c r="BD344" s="1">
        <v>12755.51</v>
      </c>
      <c r="BE344" s="1">
        <v>3165.78</v>
      </c>
      <c r="BF344">
        <v>0.53539999999999999</v>
      </c>
      <c r="BG344">
        <v>0.55179999999999996</v>
      </c>
      <c r="BH344">
        <v>0.2152</v>
      </c>
      <c r="BI344">
        <v>0.18390000000000001</v>
      </c>
      <c r="BJ344">
        <v>3.1E-2</v>
      </c>
      <c r="BK344">
        <v>1.83E-2</v>
      </c>
    </row>
    <row r="345" spans="1:63" x14ac:dyDescent="0.25">
      <c r="A345" t="s">
        <v>347</v>
      </c>
      <c r="B345">
        <v>46672</v>
      </c>
      <c r="C345">
        <v>98.33</v>
      </c>
      <c r="D345">
        <v>9.5</v>
      </c>
      <c r="E345">
        <v>934.65</v>
      </c>
      <c r="F345">
        <v>891.88</v>
      </c>
      <c r="G345">
        <v>2.8999999999999998E-3</v>
      </c>
      <c r="H345">
        <v>4.0000000000000002E-4</v>
      </c>
      <c r="I345">
        <v>1.12E-2</v>
      </c>
      <c r="J345">
        <v>1.1000000000000001E-3</v>
      </c>
      <c r="K345">
        <v>3.3399999999999999E-2</v>
      </c>
      <c r="L345">
        <v>0.91649999999999998</v>
      </c>
      <c r="M345">
        <v>3.4500000000000003E-2</v>
      </c>
      <c r="N345">
        <v>0.53700000000000003</v>
      </c>
      <c r="O345">
        <v>1.9E-3</v>
      </c>
      <c r="P345">
        <v>0.15970000000000001</v>
      </c>
      <c r="Q345" s="1">
        <v>53859.72</v>
      </c>
      <c r="R345">
        <v>0.26150000000000001</v>
      </c>
      <c r="S345">
        <v>0.18890000000000001</v>
      </c>
      <c r="T345">
        <v>0.54959999999999998</v>
      </c>
      <c r="U345">
        <v>8.9700000000000006</v>
      </c>
      <c r="V345" s="1">
        <v>68781.649999999994</v>
      </c>
      <c r="W345">
        <v>100.17</v>
      </c>
      <c r="X345" s="1">
        <v>159599.29</v>
      </c>
      <c r="Y345">
        <v>0.66759999999999997</v>
      </c>
      <c r="Z345">
        <v>0.1419</v>
      </c>
      <c r="AA345">
        <v>0.1905</v>
      </c>
      <c r="AB345">
        <v>0.33239999999999997</v>
      </c>
      <c r="AC345">
        <v>159.6</v>
      </c>
      <c r="AD345" s="1">
        <v>4324.78</v>
      </c>
      <c r="AE345">
        <v>409.99</v>
      </c>
      <c r="AF345" s="1">
        <v>133551.85999999999</v>
      </c>
      <c r="AG345" t="s">
        <v>4</v>
      </c>
      <c r="AH345" s="1">
        <v>30625</v>
      </c>
      <c r="AI345" s="1">
        <v>45641.72</v>
      </c>
      <c r="AJ345">
        <v>38.619999999999997</v>
      </c>
      <c r="AK345">
        <v>24.71</v>
      </c>
      <c r="AL345">
        <v>29.55</v>
      </c>
      <c r="AM345">
        <v>4.3600000000000003</v>
      </c>
      <c r="AN345" s="1">
        <v>1414.96</v>
      </c>
      <c r="AO345">
        <v>1.4382999999999999</v>
      </c>
      <c r="AP345" s="1">
        <v>1679.82</v>
      </c>
      <c r="AQ345" s="1">
        <v>2498.25</v>
      </c>
      <c r="AR345" s="1">
        <v>7192.62</v>
      </c>
      <c r="AS345">
        <v>639.13</v>
      </c>
      <c r="AT345">
        <v>309.89</v>
      </c>
      <c r="AU345" s="1">
        <v>12319.71</v>
      </c>
      <c r="AV345" s="1">
        <v>8198.7800000000007</v>
      </c>
      <c r="AW345">
        <v>0.52510000000000001</v>
      </c>
      <c r="AX345" s="1">
        <v>4673.6400000000003</v>
      </c>
      <c r="AY345">
        <v>0.29930000000000001</v>
      </c>
      <c r="AZ345" s="1">
        <v>1708.66</v>
      </c>
      <c r="BA345">
        <v>0.1094</v>
      </c>
      <c r="BB345" s="1">
        <v>1032.7</v>
      </c>
      <c r="BC345">
        <v>6.6100000000000006E-2</v>
      </c>
      <c r="BD345" s="1">
        <v>15613.78</v>
      </c>
      <c r="BE345" s="1">
        <v>6877.42</v>
      </c>
      <c r="BF345">
        <v>2.7846000000000002</v>
      </c>
      <c r="BG345">
        <v>0.50580000000000003</v>
      </c>
      <c r="BH345">
        <v>0.22470000000000001</v>
      </c>
      <c r="BI345">
        <v>0.20799999999999999</v>
      </c>
      <c r="BJ345">
        <v>4.1000000000000002E-2</v>
      </c>
      <c r="BK345">
        <v>2.0500000000000001E-2</v>
      </c>
    </row>
    <row r="346" spans="1:63" x14ac:dyDescent="0.25">
      <c r="A346" t="s">
        <v>348</v>
      </c>
      <c r="B346">
        <v>50039</v>
      </c>
      <c r="C346">
        <v>22.89</v>
      </c>
      <c r="D346">
        <v>57.14</v>
      </c>
      <c r="E346" s="1">
        <v>1307.98</v>
      </c>
      <c r="F346" s="1">
        <v>1349.47</v>
      </c>
      <c r="G346">
        <v>6.7000000000000002E-3</v>
      </c>
      <c r="H346">
        <v>1.6000000000000001E-3</v>
      </c>
      <c r="I346">
        <v>5.8999999999999999E-3</v>
      </c>
      <c r="J346">
        <v>5.0000000000000001E-4</v>
      </c>
      <c r="K346">
        <v>1.5299999999999999E-2</v>
      </c>
      <c r="L346">
        <v>0.94579999999999997</v>
      </c>
      <c r="M346">
        <v>2.4299999999999999E-2</v>
      </c>
      <c r="N346">
        <v>0.31580000000000003</v>
      </c>
      <c r="O346">
        <v>4.1999999999999997E-3</v>
      </c>
      <c r="P346">
        <v>0.12809999999999999</v>
      </c>
      <c r="Q346" s="1">
        <v>57978.96</v>
      </c>
      <c r="R346">
        <v>0.22789999999999999</v>
      </c>
      <c r="S346">
        <v>0.17749999999999999</v>
      </c>
      <c r="T346">
        <v>0.59460000000000002</v>
      </c>
      <c r="U346">
        <v>10.27</v>
      </c>
      <c r="V346" s="1">
        <v>72578.429999999993</v>
      </c>
      <c r="W346">
        <v>123.79</v>
      </c>
      <c r="X346" s="1">
        <v>145166.81</v>
      </c>
      <c r="Y346">
        <v>0.80410000000000004</v>
      </c>
      <c r="Z346">
        <v>0.12640000000000001</v>
      </c>
      <c r="AA346">
        <v>6.9500000000000006E-2</v>
      </c>
      <c r="AB346">
        <v>0.19589999999999999</v>
      </c>
      <c r="AC346">
        <v>145.16999999999999</v>
      </c>
      <c r="AD346" s="1">
        <v>4477.71</v>
      </c>
      <c r="AE346">
        <v>565.13</v>
      </c>
      <c r="AF346" s="1">
        <v>126662.26</v>
      </c>
      <c r="AG346" t="s">
        <v>4</v>
      </c>
      <c r="AH346" s="1">
        <v>35062.5</v>
      </c>
      <c r="AI346" s="1">
        <v>54274.43</v>
      </c>
      <c r="AJ346">
        <v>49.94</v>
      </c>
      <c r="AK346">
        <v>29.4</v>
      </c>
      <c r="AL346">
        <v>37.299999999999997</v>
      </c>
      <c r="AM346">
        <v>4.88</v>
      </c>
      <c r="AN346" s="1">
        <v>1544.48</v>
      </c>
      <c r="AO346">
        <v>0.91290000000000004</v>
      </c>
      <c r="AP346" s="1">
        <v>1399.65</v>
      </c>
      <c r="AQ346" s="1">
        <v>1907.14</v>
      </c>
      <c r="AR346" s="1">
        <v>6052.5</v>
      </c>
      <c r="AS346">
        <v>542.83000000000004</v>
      </c>
      <c r="AT346">
        <v>287.01</v>
      </c>
      <c r="AU346" s="1">
        <v>10189.129999999999</v>
      </c>
      <c r="AV346" s="1">
        <v>5567.23</v>
      </c>
      <c r="AW346">
        <v>0.4768</v>
      </c>
      <c r="AX346" s="1">
        <v>4021.32</v>
      </c>
      <c r="AY346">
        <v>0.34439999999999998</v>
      </c>
      <c r="AZ346" s="1">
        <v>1444.64</v>
      </c>
      <c r="BA346">
        <v>0.1237</v>
      </c>
      <c r="BB346">
        <v>642.91999999999996</v>
      </c>
      <c r="BC346">
        <v>5.5100000000000003E-2</v>
      </c>
      <c r="BD346" s="1">
        <v>11676.11</v>
      </c>
      <c r="BE346" s="1">
        <v>5112.1899999999996</v>
      </c>
      <c r="BF346">
        <v>1.3792</v>
      </c>
      <c r="BG346">
        <v>0.55159999999999998</v>
      </c>
      <c r="BH346">
        <v>0.22339999999999999</v>
      </c>
      <c r="BI346">
        <v>0.17510000000000001</v>
      </c>
      <c r="BJ346">
        <v>3.2099999999999997E-2</v>
      </c>
      <c r="BK346">
        <v>1.77E-2</v>
      </c>
    </row>
    <row r="347" spans="1:63" x14ac:dyDescent="0.25">
      <c r="A347" t="s">
        <v>349</v>
      </c>
      <c r="B347">
        <v>50740</v>
      </c>
      <c r="C347">
        <v>98.33</v>
      </c>
      <c r="D347">
        <v>8.6999999999999993</v>
      </c>
      <c r="E347">
        <v>855.61</v>
      </c>
      <c r="F347">
        <v>887.68</v>
      </c>
      <c r="G347">
        <v>1.5E-3</v>
      </c>
      <c r="H347">
        <v>4.0000000000000002E-4</v>
      </c>
      <c r="I347">
        <v>4.5999999999999999E-3</v>
      </c>
      <c r="J347">
        <v>1.1000000000000001E-3</v>
      </c>
      <c r="K347">
        <v>1.29E-2</v>
      </c>
      <c r="L347">
        <v>0.96389999999999998</v>
      </c>
      <c r="M347">
        <v>1.5699999999999999E-2</v>
      </c>
      <c r="N347">
        <v>0.3337</v>
      </c>
      <c r="O347">
        <v>8.9999999999999998E-4</v>
      </c>
      <c r="P347">
        <v>0.14399999999999999</v>
      </c>
      <c r="Q347" s="1">
        <v>56031.57</v>
      </c>
      <c r="R347">
        <v>0.23430000000000001</v>
      </c>
      <c r="S347">
        <v>0.16550000000000001</v>
      </c>
      <c r="T347">
        <v>0.60019999999999996</v>
      </c>
      <c r="U347">
        <v>7.43</v>
      </c>
      <c r="V347" s="1">
        <v>71245.070000000007</v>
      </c>
      <c r="W347">
        <v>110.52</v>
      </c>
      <c r="X347" s="1">
        <v>177016.88</v>
      </c>
      <c r="Y347">
        <v>0.79649999999999999</v>
      </c>
      <c r="Z347">
        <v>5.4399999999999997E-2</v>
      </c>
      <c r="AA347">
        <v>0.14910000000000001</v>
      </c>
      <c r="AB347">
        <v>0.20349999999999999</v>
      </c>
      <c r="AC347">
        <v>177.02</v>
      </c>
      <c r="AD347" s="1">
        <v>4859.41</v>
      </c>
      <c r="AE347">
        <v>532.98</v>
      </c>
      <c r="AF347" s="1">
        <v>160683.07</v>
      </c>
      <c r="AG347" t="s">
        <v>4</v>
      </c>
      <c r="AH347" s="1">
        <v>33616</v>
      </c>
      <c r="AI347" s="1">
        <v>52699.92</v>
      </c>
      <c r="AJ347">
        <v>40.06</v>
      </c>
      <c r="AK347">
        <v>25.14</v>
      </c>
      <c r="AL347">
        <v>29.27</v>
      </c>
      <c r="AM347">
        <v>4.72</v>
      </c>
      <c r="AN347" s="1">
        <v>1364.6</v>
      </c>
      <c r="AO347">
        <v>1.3279000000000001</v>
      </c>
      <c r="AP347" s="1">
        <v>1585.61</v>
      </c>
      <c r="AQ347" s="1">
        <v>2249.61</v>
      </c>
      <c r="AR347" s="1">
        <v>6670.3</v>
      </c>
      <c r="AS347">
        <v>621.54999999999995</v>
      </c>
      <c r="AT347">
        <v>341</v>
      </c>
      <c r="AU347" s="1">
        <v>11468.06</v>
      </c>
      <c r="AV347" s="1">
        <v>6242.01</v>
      </c>
      <c r="AW347">
        <v>0.4657</v>
      </c>
      <c r="AX347" s="1">
        <v>4608.1899999999996</v>
      </c>
      <c r="AY347">
        <v>0.34379999999999999</v>
      </c>
      <c r="AZ347" s="1">
        <v>1866.54</v>
      </c>
      <c r="BA347">
        <v>0.13930000000000001</v>
      </c>
      <c r="BB347">
        <v>687.4</v>
      </c>
      <c r="BC347">
        <v>5.1299999999999998E-2</v>
      </c>
      <c r="BD347" s="1">
        <v>13404.13</v>
      </c>
      <c r="BE347" s="1">
        <v>5921.47</v>
      </c>
      <c r="BF347">
        <v>1.9074</v>
      </c>
      <c r="BG347">
        <v>0.52429999999999999</v>
      </c>
      <c r="BH347">
        <v>0.21879999999999999</v>
      </c>
      <c r="BI347">
        <v>0.19409999999999999</v>
      </c>
      <c r="BJ347">
        <v>3.4200000000000001E-2</v>
      </c>
      <c r="BK347">
        <v>2.86E-2</v>
      </c>
    </row>
    <row r="348" spans="1:63" x14ac:dyDescent="0.25">
      <c r="A348" t="s">
        <v>350</v>
      </c>
      <c r="B348">
        <v>139303</v>
      </c>
      <c r="C348">
        <v>29.71</v>
      </c>
      <c r="D348">
        <v>117.8</v>
      </c>
      <c r="E348" s="1">
        <v>3500.37</v>
      </c>
      <c r="F348" s="1">
        <v>3340.62</v>
      </c>
      <c r="G348">
        <v>2.6499999999999999E-2</v>
      </c>
      <c r="H348">
        <v>8.9999999999999998E-4</v>
      </c>
      <c r="I348">
        <v>8.6599999999999996E-2</v>
      </c>
      <c r="J348">
        <v>8.9999999999999998E-4</v>
      </c>
      <c r="K348">
        <v>4.8800000000000003E-2</v>
      </c>
      <c r="L348">
        <v>0.78349999999999997</v>
      </c>
      <c r="M348">
        <v>5.28E-2</v>
      </c>
      <c r="N348">
        <v>0.29249999999999998</v>
      </c>
      <c r="O348">
        <v>2.3800000000000002E-2</v>
      </c>
      <c r="P348">
        <v>0.1343</v>
      </c>
      <c r="Q348" s="1">
        <v>63943.34</v>
      </c>
      <c r="R348">
        <v>0.2203</v>
      </c>
      <c r="S348">
        <v>0.18360000000000001</v>
      </c>
      <c r="T348">
        <v>0.59609999999999996</v>
      </c>
      <c r="U348">
        <v>20.63</v>
      </c>
      <c r="V348" s="1">
        <v>87056.92</v>
      </c>
      <c r="W348">
        <v>165.3</v>
      </c>
      <c r="X348" s="1">
        <v>180112.64000000001</v>
      </c>
      <c r="Y348">
        <v>0.75139999999999996</v>
      </c>
      <c r="Z348">
        <v>0.19819999999999999</v>
      </c>
      <c r="AA348">
        <v>5.04E-2</v>
      </c>
      <c r="AB348">
        <v>0.24859999999999999</v>
      </c>
      <c r="AC348">
        <v>180.11</v>
      </c>
      <c r="AD348" s="1">
        <v>7030.19</v>
      </c>
      <c r="AE348">
        <v>786.22</v>
      </c>
      <c r="AF348" s="1">
        <v>177632.65</v>
      </c>
      <c r="AG348" t="s">
        <v>4</v>
      </c>
      <c r="AH348" s="1">
        <v>39844</v>
      </c>
      <c r="AI348" s="1">
        <v>65576.55</v>
      </c>
      <c r="AJ348">
        <v>58.96</v>
      </c>
      <c r="AK348">
        <v>36.729999999999997</v>
      </c>
      <c r="AL348">
        <v>41.97</v>
      </c>
      <c r="AM348">
        <v>5.01</v>
      </c>
      <c r="AN348" s="1">
        <v>1905</v>
      </c>
      <c r="AO348">
        <v>0.82989999999999997</v>
      </c>
      <c r="AP348" s="1">
        <v>1492.87</v>
      </c>
      <c r="AQ348" s="1">
        <v>2006.24</v>
      </c>
      <c r="AR348" s="1">
        <v>6731.86</v>
      </c>
      <c r="AS348">
        <v>697.92</v>
      </c>
      <c r="AT348">
        <v>289.41000000000003</v>
      </c>
      <c r="AU348" s="1">
        <v>11218.3</v>
      </c>
      <c r="AV348" s="1">
        <v>4298.72</v>
      </c>
      <c r="AW348">
        <v>0.34150000000000003</v>
      </c>
      <c r="AX348" s="1">
        <v>6469.92</v>
      </c>
      <c r="AY348">
        <v>0.51400000000000001</v>
      </c>
      <c r="AZ348" s="1">
        <v>1139.9100000000001</v>
      </c>
      <c r="BA348">
        <v>9.06E-2</v>
      </c>
      <c r="BB348">
        <v>677.7</v>
      </c>
      <c r="BC348">
        <v>5.3800000000000001E-2</v>
      </c>
      <c r="BD348" s="1">
        <v>12586.25</v>
      </c>
      <c r="BE348" s="1">
        <v>2626.58</v>
      </c>
      <c r="BF348">
        <v>0.49980000000000002</v>
      </c>
      <c r="BG348">
        <v>0.56720000000000004</v>
      </c>
      <c r="BH348">
        <v>0.21809999999999999</v>
      </c>
      <c r="BI348">
        <v>0.16750000000000001</v>
      </c>
      <c r="BJ348">
        <v>2.86E-2</v>
      </c>
      <c r="BK348">
        <v>1.8599999999999998E-2</v>
      </c>
    </row>
    <row r="349" spans="1:63" x14ac:dyDescent="0.25">
      <c r="A349" t="s">
        <v>351</v>
      </c>
      <c r="B349">
        <v>47712</v>
      </c>
      <c r="C349">
        <v>75.33</v>
      </c>
      <c r="D349">
        <v>10.14</v>
      </c>
      <c r="E349">
        <v>763.88</v>
      </c>
      <c r="F349">
        <v>761.6</v>
      </c>
      <c r="G349">
        <v>2.8999999999999998E-3</v>
      </c>
      <c r="H349">
        <v>1E-4</v>
      </c>
      <c r="I349">
        <v>5.0000000000000001E-3</v>
      </c>
      <c r="J349">
        <v>6.9999999999999999E-4</v>
      </c>
      <c r="K349">
        <v>1.52E-2</v>
      </c>
      <c r="L349">
        <v>0.9546</v>
      </c>
      <c r="M349">
        <v>2.1399999999999999E-2</v>
      </c>
      <c r="N349">
        <v>0.34420000000000001</v>
      </c>
      <c r="O349">
        <v>5.0000000000000001E-4</v>
      </c>
      <c r="P349">
        <v>0.14499999999999999</v>
      </c>
      <c r="Q349" s="1">
        <v>54849.49</v>
      </c>
      <c r="R349">
        <v>0.24709999999999999</v>
      </c>
      <c r="S349">
        <v>0.16109999999999999</v>
      </c>
      <c r="T349">
        <v>0.59179999999999999</v>
      </c>
      <c r="U349">
        <v>7.15</v>
      </c>
      <c r="V349" s="1">
        <v>70295.289999999994</v>
      </c>
      <c r="W349">
        <v>101.61</v>
      </c>
      <c r="X349" s="1">
        <v>176249.29</v>
      </c>
      <c r="Y349">
        <v>0.84609999999999996</v>
      </c>
      <c r="Z349">
        <v>5.7299999999999997E-2</v>
      </c>
      <c r="AA349">
        <v>9.6600000000000005E-2</v>
      </c>
      <c r="AB349">
        <v>0.15390000000000001</v>
      </c>
      <c r="AC349">
        <v>176.25</v>
      </c>
      <c r="AD349" s="1">
        <v>4845.59</v>
      </c>
      <c r="AE349">
        <v>553.79999999999995</v>
      </c>
      <c r="AF349" s="1">
        <v>163104.98000000001</v>
      </c>
      <c r="AG349" t="s">
        <v>4</v>
      </c>
      <c r="AH349" s="1">
        <v>34844</v>
      </c>
      <c r="AI349" s="1">
        <v>52752.89</v>
      </c>
      <c r="AJ349">
        <v>40.06</v>
      </c>
      <c r="AK349">
        <v>25.71</v>
      </c>
      <c r="AL349">
        <v>28.89</v>
      </c>
      <c r="AM349">
        <v>4.7</v>
      </c>
      <c r="AN349" s="1">
        <v>1852.62</v>
      </c>
      <c r="AO349">
        <v>1.4944</v>
      </c>
      <c r="AP349" s="1">
        <v>1676.75</v>
      </c>
      <c r="AQ349" s="1">
        <v>2261.4699999999998</v>
      </c>
      <c r="AR349" s="1">
        <v>6650.63</v>
      </c>
      <c r="AS349">
        <v>595.39</v>
      </c>
      <c r="AT349">
        <v>349.46</v>
      </c>
      <c r="AU349" s="1">
        <v>11533.7</v>
      </c>
      <c r="AV349" s="1">
        <v>6313.15</v>
      </c>
      <c r="AW349">
        <v>0.44629999999999997</v>
      </c>
      <c r="AX349" s="1">
        <v>5294.72</v>
      </c>
      <c r="AY349">
        <v>0.37430000000000002</v>
      </c>
      <c r="AZ349" s="1">
        <v>1856.92</v>
      </c>
      <c r="BA349">
        <v>0.1313</v>
      </c>
      <c r="BB349">
        <v>680.4</v>
      </c>
      <c r="BC349">
        <v>4.8099999999999997E-2</v>
      </c>
      <c r="BD349" s="1">
        <v>14145.19</v>
      </c>
      <c r="BE349" s="1">
        <v>5564.23</v>
      </c>
      <c r="BF349">
        <v>1.6931</v>
      </c>
      <c r="BG349">
        <v>0.51329999999999998</v>
      </c>
      <c r="BH349">
        <v>0.21340000000000001</v>
      </c>
      <c r="BI349">
        <v>0.20910000000000001</v>
      </c>
      <c r="BJ349">
        <v>3.6200000000000003E-2</v>
      </c>
      <c r="BK349">
        <v>2.81E-2</v>
      </c>
    </row>
    <row r="350" spans="1:63" x14ac:dyDescent="0.25">
      <c r="A350" t="s">
        <v>352</v>
      </c>
      <c r="B350">
        <v>45526</v>
      </c>
      <c r="C350">
        <v>52.86</v>
      </c>
      <c r="D350">
        <v>21.41</v>
      </c>
      <c r="E350" s="1">
        <v>1131.5899999999999</v>
      </c>
      <c r="F350" s="1">
        <v>1064.8599999999999</v>
      </c>
      <c r="G350">
        <v>3.5999999999999999E-3</v>
      </c>
      <c r="H350">
        <v>5.9999999999999995E-4</v>
      </c>
      <c r="I350">
        <v>1.0699999999999999E-2</v>
      </c>
      <c r="J350">
        <v>8.9999999999999998E-4</v>
      </c>
      <c r="K350">
        <v>2.7099999999999999E-2</v>
      </c>
      <c r="L350">
        <v>0.9234</v>
      </c>
      <c r="M350">
        <v>3.3700000000000001E-2</v>
      </c>
      <c r="N350">
        <v>0.47970000000000002</v>
      </c>
      <c r="O350">
        <v>2.8999999999999998E-3</v>
      </c>
      <c r="P350">
        <v>0.16120000000000001</v>
      </c>
      <c r="Q350" s="1">
        <v>55054.25</v>
      </c>
      <c r="R350">
        <v>0.22439999999999999</v>
      </c>
      <c r="S350">
        <v>0.1875</v>
      </c>
      <c r="T350">
        <v>0.58809999999999996</v>
      </c>
      <c r="U350">
        <v>10.44</v>
      </c>
      <c r="V350" s="1">
        <v>69217.86</v>
      </c>
      <c r="W350">
        <v>104.19</v>
      </c>
      <c r="X350" s="1">
        <v>151407.71</v>
      </c>
      <c r="Y350">
        <v>0.73929999999999996</v>
      </c>
      <c r="Z350">
        <v>0.15590000000000001</v>
      </c>
      <c r="AA350">
        <v>0.1048</v>
      </c>
      <c r="AB350">
        <v>0.26069999999999999</v>
      </c>
      <c r="AC350">
        <v>151.41</v>
      </c>
      <c r="AD350" s="1">
        <v>4211.38</v>
      </c>
      <c r="AE350">
        <v>480.48</v>
      </c>
      <c r="AF350" s="1">
        <v>133797.92000000001</v>
      </c>
      <c r="AG350" t="s">
        <v>4</v>
      </c>
      <c r="AH350" s="1">
        <v>31212</v>
      </c>
      <c r="AI350" s="1">
        <v>48413.87</v>
      </c>
      <c r="AJ350">
        <v>40.9</v>
      </c>
      <c r="AK350">
        <v>25.17</v>
      </c>
      <c r="AL350">
        <v>29.69</v>
      </c>
      <c r="AM350">
        <v>4.05</v>
      </c>
      <c r="AN350" s="1">
        <v>1494.46</v>
      </c>
      <c r="AO350">
        <v>1.0734999999999999</v>
      </c>
      <c r="AP350" s="1">
        <v>1601.71</v>
      </c>
      <c r="AQ350" s="1">
        <v>2243.9499999999998</v>
      </c>
      <c r="AR350" s="1">
        <v>6836.29</v>
      </c>
      <c r="AS350">
        <v>697.35</v>
      </c>
      <c r="AT350">
        <v>311.64</v>
      </c>
      <c r="AU350" s="1">
        <v>11690.95</v>
      </c>
      <c r="AV350" s="1">
        <v>6997.99</v>
      </c>
      <c r="AW350">
        <v>0.50800000000000001</v>
      </c>
      <c r="AX350" s="1">
        <v>4412.7700000000004</v>
      </c>
      <c r="AY350">
        <v>0.32029999999999997</v>
      </c>
      <c r="AZ350" s="1">
        <v>1410.24</v>
      </c>
      <c r="BA350">
        <v>0.1024</v>
      </c>
      <c r="BB350">
        <v>955.89</v>
      </c>
      <c r="BC350">
        <v>6.9400000000000003E-2</v>
      </c>
      <c r="BD350" s="1">
        <v>13776.9</v>
      </c>
      <c r="BE350" s="1">
        <v>5530.48</v>
      </c>
      <c r="BF350">
        <v>1.8393999999999999</v>
      </c>
      <c r="BG350">
        <v>0.50929999999999997</v>
      </c>
      <c r="BH350">
        <v>0.2268</v>
      </c>
      <c r="BI350">
        <v>0.20760000000000001</v>
      </c>
      <c r="BJ350">
        <v>3.1300000000000001E-2</v>
      </c>
      <c r="BK350">
        <v>2.5000000000000001E-2</v>
      </c>
    </row>
    <row r="351" spans="1:63" x14ac:dyDescent="0.25">
      <c r="A351" t="s">
        <v>353</v>
      </c>
      <c r="B351">
        <v>48777</v>
      </c>
      <c r="C351">
        <v>153.13999999999999</v>
      </c>
      <c r="D351">
        <v>9.36</v>
      </c>
      <c r="E351" s="1">
        <v>1432.87</v>
      </c>
      <c r="F351" s="1">
        <v>1383.11</v>
      </c>
      <c r="G351">
        <v>2.5000000000000001E-3</v>
      </c>
      <c r="H351">
        <v>2.0000000000000001E-4</v>
      </c>
      <c r="I351">
        <v>1.12E-2</v>
      </c>
      <c r="J351">
        <v>1.1000000000000001E-3</v>
      </c>
      <c r="K351">
        <v>1.06E-2</v>
      </c>
      <c r="L351">
        <v>0.94220000000000004</v>
      </c>
      <c r="M351">
        <v>3.2199999999999999E-2</v>
      </c>
      <c r="N351">
        <v>0.94450000000000001</v>
      </c>
      <c r="O351">
        <v>4.0000000000000002E-4</v>
      </c>
      <c r="P351">
        <v>0.17710000000000001</v>
      </c>
      <c r="Q351" s="1">
        <v>54633.17</v>
      </c>
      <c r="R351">
        <v>0.2409</v>
      </c>
      <c r="S351">
        <v>0.1759</v>
      </c>
      <c r="T351">
        <v>0.58309999999999995</v>
      </c>
      <c r="U351">
        <v>12.49</v>
      </c>
      <c r="V351" s="1">
        <v>78346.289999999994</v>
      </c>
      <c r="W351">
        <v>110.16</v>
      </c>
      <c r="X351" s="1">
        <v>127680.67</v>
      </c>
      <c r="Y351">
        <v>0.65639999999999998</v>
      </c>
      <c r="Z351">
        <v>0.1203</v>
      </c>
      <c r="AA351">
        <v>0.2233</v>
      </c>
      <c r="AB351">
        <v>0.34360000000000002</v>
      </c>
      <c r="AC351">
        <v>127.68</v>
      </c>
      <c r="AD351" s="1">
        <v>3025.7</v>
      </c>
      <c r="AE351">
        <v>318.33</v>
      </c>
      <c r="AF351" s="1">
        <v>118634.27</v>
      </c>
      <c r="AG351" t="s">
        <v>4</v>
      </c>
      <c r="AH351" s="1">
        <v>29625</v>
      </c>
      <c r="AI351" s="1">
        <v>44764.27</v>
      </c>
      <c r="AJ351">
        <v>30.38</v>
      </c>
      <c r="AK351">
        <v>22.62</v>
      </c>
      <c r="AL351">
        <v>24.46</v>
      </c>
      <c r="AM351">
        <v>3.63</v>
      </c>
      <c r="AN351">
        <v>0</v>
      </c>
      <c r="AO351">
        <v>0.84889999999999999</v>
      </c>
      <c r="AP351" s="1">
        <v>1666.44</v>
      </c>
      <c r="AQ351" s="1">
        <v>2883.48</v>
      </c>
      <c r="AR351" s="1">
        <v>7350.57</v>
      </c>
      <c r="AS351">
        <v>590.09</v>
      </c>
      <c r="AT351">
        <v>319.86</v>
      </c>
      <c r="AU351" s="1">
        <v>12810.43</v>
      </c>
      <c r="AV351" s="1">
        <v>9157.1</v>
      </c>
      <c r="AW351">
        <v>0.62949999999999995</v>
      </c>
      <c r="AX351" s="1">
        <v>2660.59</v>
      </c>
      <c r="AY351">
        <v>0.18290000000000001</v>
      </c>
      <c r="AZ351" s="1">
        <v>1290.49</v>
      </c>
      <c r="BA351">
        <v>8.8700000000000001E-2</v>
      </c>
      <c r="BB351" s="1">
        <v>1439.31</v>
      </c>
      <c r="BC351">
        <v>9.8900000000000002E-2</v>
      </c>
      <c r="BD351" s="1">
        <v>14547.49</v>
      </c>
      <c r="BE351" s="1">
        <v>7950.38</v>
      </c>
      <c r="BF351">
        <v>3.6587999999999998</v>
      </c>
      <c r="BG351">
        <v>0.50519999999999998</v>
      </c>
      <c r="BH351">
        <v>0.24049999999999999</v>
      </c>
      <c r="BI351">
        <v>0.19719999999999999</v>
      </c>
      <c r="BJ351">
        <v>3.7600000000000001E-2</v>
      </c>
      <c r="BK351">
        <v>1.95E-2</v>
      </c>
    </row>
    <row r="352" spans="1:63" x14ac:dyDescent="0.25">
      <c r="A352" t="s">
        <v>354</v>
      </c>
      <c r="B352">
        <v>45534</v>
      </c>
      <c r="C352">
        <v>80.33</v>
      </c>
      <c r="D352">
        <v>15.97</v>
      </c>
      <c r="E352" s="1">
        <v>1283.28</v>
      </c>
      <c r="F352" s="1">
        <v>1233.04</v>
      </c>
      <c r="G352">
        <v>3.5999999999999999E-3</v>
      </c>
      <c r="H352">
        <v>2.9999999999999997E-4</v>
      </c>
      <c r="I352">
        <v>7.7999999999999996E-3</v>
      </c>
      <c r="J352">
        <v>8.9999999999999998E-4</v>
      </c>
      <c r="K352">
        <v>2.5000000000000001E-2</v>
      </c>
      <c r="L352">
        <v>0.93259999999999998</v>
      </c>
      <c r="M352">
        <v>2.98E-2</v>
      </c>
      <c r="N352">
        <v>0.438</v>
      </c>
      <c r="O352">
        <v>4.4000000000000003E-3</v>
      </c>
      <c r="P352">
        <v>0.15390000000000001</v>
      </c>
      <c r="Q352" s="1">
        <v>55308.63</v>
      </c>
      <c r="R352">
        <v>0.22559999999999999</v>
      </c>
      <c r="S352">
        <v>0.1961</v>
      </c>
      <c r="T352">
        <v>0.57830000000000004</v>
      </c>
      <c r="U352">
        <v>9.4499999999999993</v>
      </c>
      <c r="V352" s="1">
        <v>78372.070000000007</v>
      </c>
      <c r="W352">
        <v>130.63999999999999</v>
      </c>
      <c r="X352" s="1">
        <v>175520.93</v>
      </c>
      <c r="Y352">
        <v>0.76719999999999999</v>
      </c>
      <c r="Z352">
        <v>0.15329999999999999</v>
      </c>
      <c r="AA352">
        <v>7.9399999999999998E-2</v>
      </c>
      <c r="AB352">
        <v>0.23280000000000001</v>
      </c>
      <c r="AC352">
        <v>175.52</v>
      </c>
      <c r="AD352" s="1">
        <v>4887.74</v>
      </c>
      <c r="AE352">
        <v>539.45000000000005</v>
      </c>
      <c r="AF352" s="1">
        <v>152941.37</v>
      </c>
      <c r="AG352" t="s">
        <v>4</v>
      </c>
      <c r="AH352" s="1">
        <v>33707</v>
      </c>
      <c r="AI352" s="1">
        <v>52768.79</v>
      </c>
      <c r="AJ352">
        <v>40.97</v>
      </c>
      <c r="AK352">
        <v>25.28</v>
      </c>
      <c r="AL352">
        <v>28.93</v>
      </c>
      <c r="AM352">
        <v>4.43</v>
      </c>
      <c r="AN352" s="1">
        <v>1327.04</v>
      </c>
      <c r="AO352">
        <v>1.0008999999999999</v>
      </c>
      <c r="AP352" s="1">
        <v>1548.44</v>
      </c>
      <c r="AQ352" s="1">
        <v>2157.1999999999998</v>
      </c>
      <c r="AR352" s="1">
        <v>6240.98</v>
      </c>
      <c r="AS352">
        <v>620.84</v>
      </c>
      <c r="AT352">
        <v>293.29000000000002</v>
      </c>
      <c r="AU352" s="1">
        <v>10860.76</v>
      </c>
      <c r="AV352" s="1">
        <v>6063.26</v>
      </c>
      <c r="AW352">
        <v>0.46879999999999999</v>
      </c>
      <c r="AX352" s="1">
        <v>4552.6499999999996</v>
      </c>
      <c r="AY352">
        <v>0.35199999999999998</v>
      </c>
      <c r="AZ352" s="1">
        <v>1503.96</v>
      </c>
      <c r="BA352">
        <v>0.1163</v>
      </c>
      <c r="BB352">
        <v>814.19</v>
      </c>
      <c r="BC352">
        <v>6.2899999999999998E-2</v>
      </c>
      <c r="BD352" s="1">
        <v>12934.07</v>
      </c>
      <c r="BE352" s="1">
        <v>4837.5600000000004</v>
      </c>
      <c r="BF352">
        <v>1.4134</v>
      </c>
      <c r="BG352">
        <v>0.50590000000000002</v>
      </c>
      <c r="BH352">
        <v>0.21540000000000001</v>
      </c>
      <c r="BI352">
        <v>0.22489999999999999</v>
      </c>
      <c r="BJ352">
        <v>3.3500000000000002E-2</v>
      </c>
      <c r="BK352">
        <v>2.0299999999999999E-2</v>
      </c>
    </row>
    <row r="353" spans="1:63" x14ac:dyDescent="0.25">
      <c r="A353" t="s">
        <v>355</v>
      </c>
      <c r="B353">
        <v>44412</v>
      </c>
      <c r="C353">
        <v>12.86</v>
      </c>
      <c r="D353">
        <v>328.52</v>
      </c>
      <c r="E353" s="1">
        <v>4223.8</v>
      </c>
      <c r="F353" s="1">
        <v>3510.59</v>
      </c>
      <c r="G353">
        <v>6.1000000000000004E-3</v>
      </c>
      <c r="H353">
        <v>5.9999999999999995E-4</v>
      </c>
      <c r="I353">
        <v>0.45700000000000002</v>
      </c>
      <c r="J353">
        <v>1.4E-3</v>
      </c>
      <c r="K353">
        <v>8.8499999999999995E-2</v>
      </c>
      <c r="L353">
        <v>0.33539999999999998</v>
      </c>
      <c r="M353">
        <v>0.1109</v>
      </c>
      <c r="N353">
        <v>0.9</v>
      </c>
      <c r="O353">
        <v>3.9100000000000003E-2</v>
      </c>
      <c r="P353">
        <v>0.19170000000000001</v>
      </c>
      <c r="Q353" s="1">
        <v>60687.21</v>
      </c>
      <c r="R353">
        <v>0.28610000000000002</v>
      </c>
      <c r="S353">
        <v>0.18579999999999999</v>
      </c>
      <c r="T353">
        <v>0.52810000000000001</v>
      </c>
      <c r="U353">
        <v>29.68</v>
      </c>
      <c r="V353" s="1">
        <v>85472.71</v>
      </c>
      <c r="W353">
        <v>140.05000000000001</v>
      </c>
      <c r="X353" s="1">
        <v>91956.69</v>
      </c>
      <c r="Y353">
        <v>0.63080000000000003</v>
      </c>
      <c r="Z353">
        <v>0.30370000000000003</v>
      </c>
      <c r="AA353">
        <v>6.5500000000000003E-2</v>
      </c>
      <c r="AB353">
        <v>0.36919999999999997</v>
      </c>
      <c r="AC353">
        <v>91.96</v>
      </c>
      <c r="AD353" s="1">
        <v>4301.53</v>
      </c>
      <c r="AE353">
        <v>508.21</v>
      </c>
      <c r="AF353" s="1">
        <v>82914.490000000005</v>
      </c>
      <c r="AG353" t="s">
        <v>4</v>
      </c>
      <c r="AH353" s="1">
        <v>26456</v>
      </c>
      <c r="AI353" s="1">
        <v>39867.919999999998</v>
      </c>
      <c r="AJ353">
        <v>64.06</v>
      </c>
      <c r="AK353">
        <v>42.63</v>
      </c>
      <c r="AL353">
        <v>47.98</v>
      </c>
      <c r="AM353">
        <v>4.6900000000000004</v>
      </c>
      <c r="AN353">
        <v>2.13</v>
      </c>
      <c r="AO353">
        <v>1.1374</v>
      </c>
      <c r="AP353" s="1">
        <v>1858.83</v>
      </c>
      <c r="AQ353" s="1">
        <v>2664.67</v>
      </c>
      <c r="AR353" s="1">
        <v>7265.83</v>
      </c>
      <c r="AS353">
        <v>902.82</v>
      </c>
      <c r="AT353">
        <v>537.38</v>
      </c>
      <c r="AU353" s="1">
        <v>13229.53</v>
      </c>
      <c r="AV353" s="1">
        <v>8994.0300000000007</v>
      </c>
      <c r="AW353">
        <v>0.55479999999999996</v>
      </c>
      <c r="AX353" s="1">
        <v>4636.68</v>
      </c>
      <c r="AY353">
        <v>0.28599999999999998</v>
      </c>
      <c r="AZ353">
        <v>901.36</v>
      </c>
      <c r="BA353">
        <v>5.5599999999999997E-2</v>
      </c>
      <c r="BB353" s="1">
        <v>1679.71</v>
      </c>
      <c r="BC353">
        <v>0.1036</v>
      </c>
      <c r="BD353" s="1">
        <v>16211.78</v>
      </c>
      <c r="BE353" s="1">
        <v>5508.53</v>
      </c>
      <c r="BF353">
        <v>2.7212000000000001</v>
      </c>
      <c r="BG353">
        <v>0.49299999999999999</v>
      </c>
      <c r="BH353">
        <v>0.18970000000000001</v>
      </c>
      <c r="BI353">
        <v>0.2787</v>
      </c>
      <c r="BJ353">
        <v>2.6200000000000001E-2</v>
      </c>
      <c r="BK353">
        <v>1.23E-2</v>
      </c>
    </row>
    <row r="354" spans="1:63" x14ac:dyDescent="0.25">
      <c r="A354" t="s">
        <v>356</v>
      </c>
      <c r="B354">
        <v>44420</v>
      </c>
      <c r="C354">
        <v>72.95</v>
      </c>
      <c r="D354">
        <v>38.43</v>
      </c>
      <c r="E354" s="1">
        <v>2803.59</v>
      </c>
      <c r="F354" s="1">
        <v>2647.94</v>
      </c>
      <c r="G354">
        <v>7.7999999999999996E-3</v>
      </c>
      <c r="H354">
        <v>3.0000000000000001E-3</v>
      </c>
      <c r="I354">
        <v>1.7299999999999999E-2</v>
      </c>
      <c r="J354">
        <v>1E-3</v>
      </c>
      <c r="K354">
        <v>5.1900000000000002E-2</v>
      </c>
      <c r="L354">
        <v>0.86990000000000001</v>
      </c>
      <c r="M354">
        <v>4.9099999999999998E-2</v>
      </c>
      <c r="N354">
        <v>0.43190000000000001</v>
      </c>
      <c r="O354">
        <v>2.1100000000000001E-2</v>
      </c>
      <c r="P354">
        <v>0.1489</v>
      </c>
      <c r="Q354" s="1">
        <v>59743.47</v>
      </c>
      <c r="R354">
        <v>0.2041</v>
      </c>
      <c r="S354">
        <v>0.16830000000000001</v>
      </c>
      <c r="T354">
        <v>0.62760000000000005</v>
      </c>
      <c r="U354">
        <v>18.559999999999999</v>
      </c>
      <c r="V354" s="1">
        <v>81396.399999999994</v>
      </c>
      <c r="W354">
        <v>146.21</v>
      </c>
      <c r="X354" s="1">
        <v>148463.54999999999</v>
      </c>
      <c r="Y354">
        <v>0.72419999999999995</v>
      </c>
      <c r="Z354">
        <v>0.2112</v>
      </c>
      <c r="AA354">
        <v>6.4699999999999994E-2</v>
      </c>
      <c r="AB354">
        <v>0.27579999999999999</v>
      </c>
      <c r="AC354">
        <v>148.46</v>
      </c>
      <c r="AD354" s="1">
        <v>4824.04</v>
      </c>
      <c r="AE354">
        <v>522.45000000000005</v>
      </c>
      <c r="AF354" s="1">
        <v>134891.68</v>
      </c>
      <c r="AG354" t="s">
        <v>4</v>
      </c>
      <c r="AH354" s="1">
        <v>31696</v>
      </c>
      <c r="AI354" s="1">
        <v>53521.87</v>
      </c>
      <c r="AJ354">
        <v>48.66</v>
      </c>
      <c r="AK354">
        <v>29.38</v>
      </c>
      <c r="AL354">
        <v>36.28</v>
      </c>
      <c r="AM354">
        <v>4.18</v>
      </c>
      <c r="AN354" s="1">
        <v>1174.33</v>
      </c>
      <c r="AO354">
        <v>0.96819999999999995</v>
      </c>
      <c r="AP354" s="1">
        <v>1417.04</v>
      </c>
      <c r="AQ354" s="1">
        <v>1833.93</v>
      </c>
      <c r="AR354" s="1">
        <v>6506.99</v>
      </c>
      <c r="AS354">
        <v>612.85</v>
      </c>
      <c r="AT354">
        <v>282.58</v>
      </c>
      <c r="AU354" s="1">
        <v>10653.4</v>
      </c>
      <c r="AV354" s="1">
        <v>5499.19</v>
      </c>
      <c r="AW354">
        <v>0.45069999999999999</v>
      </c>
      <c r="AX354" s="1">
        <v>4704.24</v>
      </c>
      <c r="AY354">
        <v>0.38550000000000001</v>
      </c>
      <c r="AZ354" s="1">
        <v>1121.48</v>
      </c>
      <c r="BA354">
        <v>9.1899999999999996E-2</v>
      </c>
      <c r="BB354">
        <v>877.35</v>
      </c>
      <c r="BC354">
        <v>7.1900000000000006E-2</v>
      </c>
      <c r="BD354" s="1">
        <v>12202.26</v>
      </c>
      <c r="BE354" s="1">
        <v>4080.14</v>
      </c>
      <c r="BF354">
        <v>1.1375</v>
      </c>
      <c r="BG354">
        <v>0.54400000000000004</v>
      </c>
      <c r="BH354">
        <v>0.22509999999999999</v>
      </c>
      <c r="BI354">
        <v>0.18590000000000001</v>
      </c>
      <c r="BJ354">
        <v>2.6700000000000002E-2</v>
      </c>
      <c r="BK354">
        <v>1.84E-2</v>
      </c>
    </row>
    <row r="355" spans="1:63" x14ac:dyDescent="0.25">
      <c r="A355" t="s">
        <v>357</v>
      </c>
      <c r="B355">
        <v>44438</v>
      </c>
      <c r="C355">
        <v>86.95</v>
      </c>
      <c r="D355">
        <v>21.67</v>
      </c>
      <c r="E355" s="1">
        <v>1884.54</v>
      </c>
      <c r="F355" s="1">
        <v>1801.03</v>
      </c>
      <c r="G355">
        <v>7.0000000000000001E-3</v>
      </c>
      <c r="H355">
        <v>4.1999999999999997E-3</v>
      </c>
      <c r="I355">
        <v>1.6899999999999998E-2</v>
      </c>
      <c r="J355">
        <v>1.4E-3</v>
      </c>
      <c r="K355">
        <v>6.3700000000000007E-2</v>
      </c>
      <c r="L355">
        <v>0.86599999999999999</v>
      </c>
      <c r="M355">
        <v>4.0800000000000003E-2</v>
      </c>
      <c r="N355">
        <v>0.41249999999999998</v>
      </c>
      <c r="O355">
        <v>8.6E-3</v>
      </c>
      <c r="P355">
        <v>0.14030000000000001</v>
      </c>
      <c r="Q355" s="1">
        <v>58483.15</v>
      </c>
      <c r="R355">
        <v>0.20949999999999999</v>
      </c>
      <c r="S355">
        <v>0.19089999999999999</v>
      </c>
      <c r="T355">
        <v>0.59960000000000002</v>
      </c>
      <c r="U355">
        <v>13.71</v>
      </c>
      <c r="V355" s="1">
        <v>77659.839999999997</v>
      </c>
      <c r="W355">
        <v>133.09</v>
      </c>
      <c r="X355" s="1">
        <v>176617</v>
      </c>
      <c r="Y355">
        <v>0.73470000000000002</v>
      </c>
      <c r="Z355">
        <v>0.1963</v>
      </c>
      <c r="AA355">
        <v>6.8900000000000003E-2</v>
      </c>
      <c r="AB355">
        <v>0.26529999999999998</v>
      </c>
      <c r="AC355">
        <v>176.62</v>
      </c>
      <c r="AD355" s="1">
        <v>5228.5200000000004</v>
      </c>
      <c r="AE355">
        <v>563.80999999999995</v>
      </c>
      <c r="AF355" s="1">
        <v>163974.66</v>
      </c>
      <c r="AG355" t="s">
        <v>4</v>
      </c>
      <c r="AH355" s="1">
        <v>33678</v>
      </c>
      <c r="AI355" s="1">
        <v>55316.91</v>
      </c>
      <c r="AJ355">
        <v>45.52</v>
      </c>
      <c r="AK355">
        <v>27.76</v>
      </c>
      <c r="AL355">
        <v>33.26</v>
      </c>
      <c r="AM355">
        <v>4.2</v>
      </c>
      <c r="AN355" s="1">
        <v>1423.18</v>
      </c>
      <c r="AO355">
        <v>1.0475000000000001</v>
      </c>
      <c r="AP355" s="1">
        <v>1392.96</v>
      </c>
      <c r="AQ355" s="1">
        <v>2135.88</v>
      </c>
      <c r="AR355" s="1">
        <v>6515.94</v>
      </c>
      <c r="AS355">
        <v>645.58000000000004</v>
      </c>
      <c r="AT355">
        <v>306.14</v>
      </c>
      <c r="AU355" s="1">
        <v>10996.49</v>
      </c>
      <c r="AV355" s="1">
        <v>5265.75</v>
      </c>
      <c r="AW355">
        <v>0.41539999999999999</v>
      </c>
      <c r="AX355" s="1">
        <v>5185.03</v>
      </c>
      <c r="AY355">
        <v>0.40899999999999997</v>
      </c>
      <c r="AZ355" s="1">
        <v>1382.74</v>
      </c>
      <c r="BA355">
        <v>0.1091</v>
      </c>
      <c r="BB355">
        <v>843.58</v>
      </c>
      <c r="BC355">
        <v>6.6500000000000004E-2</v>
      </c>
      <c r="BD355" s="1">
        <v>12677.09</v>
      </c>
      <c r="BE355" s="1">
        <v>3726.15</v>
      </c>
      <c r="BF355">
        <v>1.0102</v>
      </c>
      <c r="BG355">
        <v>0.53539999999999999</v>
      </c>
      <c r="BH355">
        <v>0.21779999999999999</v>
      </c>
      <c r="BI355">
        <v>0.1986</v>
      </c>
      <c r="BJ355">
        <v>2.9700000000000001E-2</v>
      </c>
      <c r="BK355">
        <v>1.8599999999999998E-2</v>
      </c>
    </row>
    <row r="356" spans="1:63" x14ac:dyDescent="0.25">
      <c r="A356" t="s">
        <v>358</v>
      </c>
      <c r="B356">
        <v>49270</v>
      </c>
      <c r="C356">
        <v>101.38</v>
      </c>
      <c r="D356">
        <v>9.8699999999999992</v>
      </c>
      <c r="E356" s="1">
        <v>1000.25</v>
      </c>
      <c r="F356">
        <v>966.75</v>
      </c>
      <c r="G356">
        <v>2.2000000000000001E-3</v>
      </c>
      <c r="H356">
        <v>4.0000000000000002E-4</v>
      </c>
      <c r="I356">
        <v>5.4000000000000003E-3</v>
      </c>
      <c r="J356">
        <v>1.1999999999999999E-3</v>
      </c>
      <c r="K356">
        <v>1.6199999999999999E-2</v>
      </c>
      <c r="L356">
        <v>0.95009999999999994</v>
      </c>
      <c r="M356">
        <v>2.4500000000000001E-2</v>
      </c>
      <c r="N356">
        <v>0.44800000000000001</v>
      </c>
      <c r="O356">
        <v>2.8999999999999998E-3</v>
      </c>
      <c r="P356">
        <v>0.16270000000000001</v>
      </c>
      <c r="Q356" s="1">
        <v>54776.86</v>
      </c>
      <c r="R356">
        <v>0.2465</v>
      </c>
      <c r="S356">
        <v>0.18840000000000001</v>
      </c>
      <c r="T356">
        <v>0.56510000000000005</v>
      </c>
      <c r="U356">
        <v>10.74</v>
      </c>
      <c r="V356" s="1">
        <v>63672.98</v>
      </c>
      <c r="W356">
        <v>89.38</v>
      </c>
      <c r="X356" s="1">
        <v>163610.97</v>
      </c>
      <c r="Y356">
        <v>0.81469999999999998</v>
      </c>
      <c r="Z356">
        <v>9.1499999999999998E-2</v>
      </c>
      <c r="AA356">
        <v>9.3799999999999994E-2</v>
      </c>
      <c r="AB356">
        <v>0.18529999999999999</v>
      </c>
      <c r="AC356">
        <v>163.61000000000001</v>
      </c>
      <c r="AD356" s="1">
        <v>4326.8</v>
      </c>
      <c r="AE356">
        <v>481.95</v>
      </c>
      <c r="AF356" s="1">
        <v>153936.59</v>
      </c>
      <c r="AG356" t="s">
        <v>4</v>
      </c>
      <c r="AH356" s="1">
        <v>32105</v>
      </c>
      <c r="AI356" s="1">
        <v>48279.46</v>
      </c>
      <c r="AJ356">
        <v>38.17</v>
      </c>
      <c r="AK356">
        <v>24.36</v>
      </c>
      <c r="AL356">
        <v>27.54</v>
      </c>
      <c r="AM356">
        <v>4.49</v>
      </c>
      <c r="AN356" s="1">
        <v>1467.68</v>
      </c>
      <c r="AO356">
        <v>1.3948</v>
      </c>
      <c r="AP356" s="1">
        <v>1600.29</v>
      </c>
      <c r="AQ356" s="1">
        <v>2437.46</v>
      </c>
      <c r="AR356" s="1">
        <v>6426.03</v>
      </c>
      <c r="AS356">
        <v>591.91999999999996</v>
      </c>
      <c r="AT356">
        <v>339.2</v>
      </c>
      <c r="AU356" s="1">
        <v>11394.9</v>
      </c>
      <c r="AV356" s="1">
        <v>6936.99</v>
      </c>
      <c r="AW356">
        <v>0.50290000000000001</v>
      </c>
      <c r="AX356" s="1">
        <v>4427.3</v>
      </c>
      <c r="AY356">
        <v>0.32100000000000001</v>
      </c>
      <c r="AZ356" s="1">
        <v>1524.18</v>
      </c>
      <c r="BA356">
        <v>0.1105</v>
      </c>
      <c r="BB356">
        <v>904.58</v>
      </c>
      <c r="BC356">
        <v>6.5600000000000006E-2</v>
      </c>
      <c r="BD356" s="1">
        <v>13793.04</v>
      </c>
      <c r="BE356" s="1">
        <v>6036.68</v>
      </c>
      <c r="BF356">
        <v>2.1636000000000002</v>
      </c>
      <c r="BG356">
        <v>0.51219999999999999</v>
      </c>
      <c r="BH356">
        <v>0.21940000000000001</v>
      </c>
      <c r="BI356">
        <v>0.21679999999999999</v>
      </c>
      <c r="BJ356">
        <v>3.5099999999999999E-2</v>
      </c>
      <c r="BK356">
        <v>1.66E-2</v>
      </c>
    </row>
    <row r="357" spans="1:63" x14ac:dyDescent="0.25">
      <c r="A357" t="s">
        <v>359</v>
      </c>
      <c r="B357">
        <v>44446</v>
      </c>
      <c r="C357">
        <v>71.67</v>
      </c>
      <c r="D357">
        <v>18.440000000000001</v>
      </c>
      <c r="E357" s="1">
        <v>1321.41</v>
      </c>
      <c r="F357" s="1">
        <v>1263.1500000000001</v>
      </c>
      <c r="G357">
        <v>2.7000000000000001E-3</v>
      </c>
      <c r="H357">
        <v>5.0000000000000001E-4</v>
      </c>
      <c r="I357">
        <v>1.0800000000000001E-2</v>
      </c>
      <c r="J357">
        <v>1.1000000000000001E-3</v>
      </c>
      <c r="K357">
        <v>1.7500000000000002E-2</v>
      </c>
      <c r="L357">
        <v>0.93369999999999997</v>
      </c>
      <c r="M357">
        <v>3.3799999999999997E-2</v>
      </c>
      <c r="N357">
        <v>0.59050000000000002</v>
      </c>
      <c r="O357">
        <v>8.9999999999999998E-4</v>
      </c>
      <c r="P357">
        <v>0.17299999999999999</v>
      </c>
      <c r="Q357" s="1">
        <v>53521.53</v>
      </c>
      <c r="R357">
        <v>0.24010000000000001</v>
      </c>
      <c r="S357">
        <v>0.1951</v>
      </c>
      <c r="T357">
        <v>0.56479999999999997</v>
      </c>
      <c r="U357">
        <v>12.09</v>
      </c>
      <c r="V357" s="1">
        <v>67735.289999999994</v>
      </c>
      <c r="W357">
        <v>105.24</v>
      </c>
      <c r="X357" s="1">
        <v>127495.82</v>
      </c>
      <c r="Y357">
        <v>0.68489999999999995</v>
      </c>
      <c r="Z357">
        <v>0.15840000000000001</v>
      </c>
      <c r="AA357">
        <v>0.15670000000000001</v>
      </c>
      <c r="AB357">
        <v>0.31509999999999999</v>
      </c>
      <c r="AC357">
        <v>127.5</v>
      </c>
      <c r="AD357" s="1">
        <v>3365.08</v>
      </c>
      <c r="AE357">
        <v>362.31</v>
      </c>
      <c r="AF357" s="1">
        <v>108925.95</v>
      </c>
      <c r="AG357" t="s">
        <v>4</v>
      </c>
      <c r="AH357" s="1">
        <v>29493</v>
      </c>
      <c r="AI357" s="1">
        <v>44970.38</v>
      </c>
      <c r="AJ357">
        <v>36.86</v>
      </c>
      <c r="AK357">
        <v>24.39</v>
      </c>
      <c r="AL357">
        <v>27.89</v>
      </c>
      <c r="AM357">
        <v>3.86</v>
      </c>
      <c r="AN357" s="1">
        <v>1310.08</v>
      </c>
      <c r="AO357">
        <v>0.97299999999999998</v>
      </c>
      <c r="AP357" s="1">
        <v>1535.89</v>
      </c>
      <c r="AQ357" s="1">
        <v>2340.83</v>
      </c>
      <c r="AR357" s="1">
        <v>6860.86</v>
      </c>
      <c r="AS357">
        <v>624.64</v>
      </c>
      <c r="AT357">
        <v>254.71</v>
      </c>
      <c r="AU357" s="1">
        <v>11616.93</v>
      </c>
      <c r="AV357" s="1">
        <v>8062.62</v>
      </c>
      <c r="AW357">
        <v>0.58550000000000002</v>
      </c>
      <c r="AX357" s="1">
        <v>3268.78</v>
      </c>
      <c r="AY357">
        <v>0.2374</v>
      </c>
      <c r="AZ357" s="1">
        <v>1337.96</v>
      </c>
      <c r="BA357">
        <v>9.7199999999999995E-2</v>
      </c>
      <c r="BB357" s="1">
        <v>1101.5999999999999</v>
      </c>
      <c r="BC357">
        <v>0.08</v>
      </c>
      <c r="BD357" s="1">
        <v>13770.97</v>
      </c>
      <c r="BE357" s="1">
        <v>6856.98</v>
      </c>
      <c r="BF357">
        <v>2.7692000000000001</v>
      </c>
      <c r="BG357">
        <v>0.50670000000000004</v>
      </c>
      <c r="BH357">
        <v>0.23430000000000001</v>
      </c>
      <c r="BI357">
        <v>0.20419999999999999</v>
      </c>
      <c r="BJ357">
        <v>3.5299999999999998E-2</v>
      </c>
      <c r="BK357">
        <v>1.9599999999999999E-2</v>
      </c>
    </row>
    <row r="358" spans="1:63" x14ac:dyDescent="0.25">
      <c r="A358" t="s">
        <v>360</v>
      </c>
      <c r="B358">
        <v>46995</v>
      </c>
      <c r="C358">
        <v>26.43</v>
      </c>
      <c r="D358">
        <v>204.09</v>
      </c>
      <c r="E358" s="1">
        <v>5393.81</v>
      </c>
      <c r="F358" s="1">
        <v>5354.6</v>
      </c>
      <c r="G358">
        <v>0.10639999999999999</v>
      </c>
      <c r="H358">
        <v>8.0000000000000004E-4</v>
      </c>
      <c r="I358">
        <v>5.0200000000000002E-2</v>
      </c>
      <c r="J358">
        <v>1.2999999999999999E-3</v>
      </c>
      <c r="K358">
        <v>3.8399999999999997E-2</v>
      </c>
      <c r="L358">
        <v>0.75560000000000005</v>
      </c>
      <c r="M358">
        <v>4.7399999999999998E-2</v>
      </c>
      <c r="N358">
        <v>8.8599999999999998E-2</v>
      </c>
      <c r="O358">
        <v>2.1899999999999999E-2</v>
      </c>
      <c r="P358">
        <v>0.1197</v>
      </c>
      <c r="Q358" s="1">
        <v>75476.06</v>
      </c>
      <c r="R358">
        <v>0.20200000000000001</v>
      </c>
      <c r="S358">
        <v>0.1646</v>
      </c>
      <c r="T358">
        <v>0.63339999999999996</v>
      </c>
      <c r="U358">
        <v>31.3</v>
      </c>
      <c r="V358" s="1">
        <v>97941.39</v>
      </c>
      <c r="W358">
        <v>170.8</v>
      </c>
      <c r="X358" s="1">
        <v>244029.05</v>
      </c>
      <c r="Y358">
        <v>0.80759999999999998</v>
      </c>
      <c r="Z358">
        <v>0.16450000000000001</v>
      </c>
      <c r="AA358">
        <v>2.8000000000000001E-2</v>
      </c>
      <c r="AB358">
        <v>0.19239999999999999</v>
      </c>
      <c r="AC358">
        <v>244.03</v>
      </c>
      <c r="AD358" s="1">
        <v>10093.83</v>
      </c>
      <c r="AE358" s="1">
        <v>1059.74</v>
      </c>
      <c r="AF358" s="1">
        <v>283905.46999999997</v>
      </c>
      <c r="AG358" t="s">
        <v>4</v>
      </c>
      <c r="AH358" s="1">
        <v>60091</v>
      </c>
      <c r="AI358" s="1">
        <v>135019.20000000001</v>
      </c>
      <c r="AJ358">
        <v>76.91</v>
      </c>
      <c r="AK358">
        <v>39.44</v>
      </c>
      <c r="AL358">
        <v>48.13</v>
      </c>
      <c r="AM358">
        <v>5.16</v>
      </c>
      <c r="AN358" s="1">
        <v>2152.41</v>
      </c>
      <c r="AO358">
        <v>0.55500000000000005</v>
      </c>
      <c r="AP358" s="1">
        <v>1514.87</v>
      </c>
      <c r="AQ358" s="1">
        <v>2108.81</v>
      </c>
      <c r="AR358" s="1">
        <v>8104.76</v>
      </c>
      <c r="AS358">
        <v>886.81</v>
      </c>
      <c r="AT358">
        <v>393.57</v>
      </c>
      <c r="AU358" s="1">
        <v>13008.83</v>
      </c>
      <c r="AV358" s="1">
        <v>2871.35</v>
      </c>
      <c r="AW358">
        <v>0.21540000000000001</v>
      </c>
      <c r="AX358" s="1">
        <v>8751.08</v>
      </c>
      <c r="AY358">
        <v>0.65649999999999997</v>
      </c>
      <c r="AZ358" s="1">
        <v>1330.44</v>
      </c>
      <c r="BA358">
        <v>9.98E-2</v>
      </c>
      <c r="BB358">
        <v>377.09</v>
      </c>
      <c r="BC358">
        <v>2.8299999999999999E-2</v>
      </c>
      <c r="BD358" s="1">
        <v>13329.95</v>
      </c>
      <c r="BE358" s="1">
        <v>1392.69</v>
      </c>
      <c r="BF358">
        <v>0.12920000000000001</v>
      </c>
      <c r="BG358">
        <v>0.6048</v>
      </c>
      <c r="BH358">
        <v>0.23350000000000001</v>
      </c>
      <c r="BI358">
        <v>0.1101</v>
      </c>
      <c r="BJ358">
        <v>2.86E-2</v>
      </c>
      <c r="BK358">
        <v>2.3E-2</v>
      </c>
    </row>
    <row r="359" spans="1:63" x14ac:dyDescent="0.25">
      <c r="A359" t="s">
        <v>361</v>
      </c>
      <c r="B359">
        <v>44461</v>
      </c>
      <c r="C359">
        <v>8.5</v>
      </c>
      <c r="D359">
        <v>144.22</v>
      </c>
      <c r="E359" s="1">
        <v>1225.8800000000001</v>
      </c>
      <c r="F359">
        <v>973.48</v>
      </c>
      <c r="G359">
        <v>4.0000000000000001E-3</v>
      </c>
      <c r="H359">
        <v>1E-4</v>
      </c>
      <c r="I359">
        <v>3.1300000000000001E-2</v>
      </c>
      <c r="J359">
        <v>1.1000000000000001E-3</v>
      </c>
      <c r="K359">
        <v>2.76E-2</v>
      </c>
      <c r="L359">
        <v>0.85950000000000004</v>
      </c>
      <c r="M359">
        <v>7.6300000000000007E-2</v>
      </c>
      <c r="N359">
        <v>0.93730000000000002</v>
      </c>
      <c r="O359">
        <v>2.8999999999999998E-3</v>
      </c>
      <c r="P359">
        <v>0.20050000000000001</v>
      </c>
      <c r="Q359" s="1">
        <v>53140.84</v>
      </c>
      <c r="R359">
        <v>0.23519999999999999</v>
      </c>
      <c r="S359">
        <v>0.17249999999999999</v>
      </c>
      <c r="T359">
        <v>0.59219999999999995</v>
      </c>
      <c r="U359">
        <v>10.46</v>
      </c>
      <c r="V359" s="1">
        <v>67823.48</v>
      </c>
      <c r="W359">
        <v>112.96</v>
      </c>
      <c r="X359" s="1">
        <v>93904.46</v>
      </c>
      <c r="Y359">
        <v>0.66320000000000001</v>
      </c>
      <c r="Z359">
        <v>0.2477</v>
      </c>
      <c r="AA359">
        <v>8.8999999999999996E-2</v>
      </c>
      <c r="AB359">
        <v>0.33679999999999999</v>
      </c>
      <c r="AC359">
        <v>93.9</v>
      </c>
      <c r="AD359" s="1">
        <v>2812.16</v>
      </c>
      <c r="AE359">
        <v>378.91</v>
      </c>
      <c r="AF359" s="1">
        <v>81106.899999999994</v>
      </c>
      <c r="AG359" t="s">
        <v>4</v>
      </c>
      <c r="AH359" s="1">
        <v>26895.5</v>
      </c>
      <c r="AI359" s="1">
        <v>43517.14</v>
      </c>
      <c r="AJ359">
        <v>46.06</v>
      </c>
      <c r="AK359">
        <v>27.01</v>
      </c>
      <c r="AL359">
        <v>34.03</v>
      </c>
      <c r="AM359">
        <v>3.86</v>
      </c>
      <c r="AN359">
        <v>631.15</v>
      </c>
      <c r="AO359">
        <v>0.8488</v>
      </c>
      <c r="AP359" s="1">
        <v>2100.9899999999998</v>
      </c>
      <c r="AQ359" s="1">
        <v>2558.38</v>
      </c>
      <c r="AR359" s="1">
        <v>7765.44</v>
      </c>
      <c r="AS359">
        <v>611.04</v>
      </c>
      <c r="AT359">
        <v>310.44</v>
      </c>
      <c r="AU359" s="1">
        <v>13346.29</v>
      </c>
      <c r="AV359" s="1">
        <v>10920.19</v>
      </c>
      <c r="AW359">
        <v>0.63980000000000004</v>
      </c>
      <c r="AX359" s="1">
        <v>3037.52</v>
      </c>
      <c r="AY359">
        <v>0.17799999999999999</v>
      </c>
      <c r="AZ359" s="1">
        <v>1368.71</v>
      </c>
      <c r="BA359">
        <v>8.0199999999999994E-2</v>
      </c>
      <c r="BB359" s="1">
        <v>1740.49</v>
      </c>
      <c r="BC359">
        <v>0.10199999999999999</v>
      </c>
      <c r="BD359" s="1">
        <v>17066.91</v>
      </c>
      <c r="BE359" s="1">
        <v>6760.27</v>
      </c>
      <c r="BF359">
        <v>2.9594</v>
      </c>
      <c r="BG359">
        <v>0.4491</v>
      </c>
      <c r="BH359">
        <v>0.2155</v>
      </c>
      <c r="BI359">
        <v>0.28639999999999999</v>
      </c>
      <c r="BJ359">
        <v>2.7699999999999999E-2</v>
      </c>
      <c r="BK359">
        <v>2.1299999999999999E-2</v>
      </c>
    </row>
    <row r="360" spans="1:63" x14ac:dyDescent="0.25">
      <c r="A360" t="s">
        <v>362</v>
      </c>
      <c r="B360">
        <v>45955</v>
      </c>
      <c r="C360">
        <v>42.86</v>
      </c>
      <c r="D360">
        <v>25.17</v>
      </c>
      <c r="E360" s="1">
        <v>1078.6300000000001</v>
      </c>
      <c r="F360" s="1">
        <v>1090.1400000000001</v>
      </c>
      <c r="G360">
        <v>7.1999999999999998E-3</v>
      </c>
      <c r="H360">
        <v>2E-3</v>
      </c>
      <c r="I360">
        <v>5.3E-3</v>
      </c>
      <c r="J360">
        <v>8.9999999999999998E-4</v>
      </c>
      <c r="K360">
        <v>1.8700000000000001E-2</v>
      </c>
      <c r="L360">
        <v>0.94720000000000004</v>
      </c>
      <c r="M360">
        <v>1.8700000000000001E-2</v>
      </c>
      <c r="N360">
        <v>0.19889999999999999</v>
      </c>
      <c r="O360">
        <v>7.1999999999999998E-3</v>
      </c>
      <c r="P360">
        <v>0.1087</v>
      </c>
      <c r="Q360" s="1">
        <v>59938.94</v>
      </c>
      <c r="R360">
        <v>0.1842</v>
      </c>
      <c r="S360">
        <v>0.1615</v>
      </c>
      <c r="T360">
        <v>0.65429999999999999</v>
      </c>
      <c r="U360">
        <v>8.69</v>
      </c>
      <c r="V360" s="1">
        <v>74600.23</v>
      </c>
      <c r="W360">
        <v>120.98</v>
      </c>
      <c r="X360" s="1">
        <v>205457.92000000001</v>
      </c>
      <c r="Y360">
        <v>0.81310000000000004</v>
      </c>
      <c r="Z360">
        <v>0.11890000000000001</v>
      </c>
      <c r="AA360">
        <v>6.8000000000000005E-2</v>
      </c>
      <c r="AB360">
        <v>0.18690000000000001</v>
      </c>
      <c r="AC360">
        <v>205.46</v>
      </c>
      <c r="AD360" s="1">
        <v>6087.22</v>
      </c>
      <c r="AE360">
        <v>670.75</v>
      </c>
      <c r="AF360" s="1">
        <v>207082.69</v>
      </c>
      <c r="AG360" t="s">
        <v>4</v>
      </c>
      <c r="AH360" s="1">
        <v>39313</v>
      </c>
      <c r="AI360" s="1">
        <v>67791.820000000007</v>
      </c>
      <c r="AJ360">
        <v>47.64</v>
      </c>
      <c r="AK360">
        <v>26.96</v>
      </c>
      <c r="AL360">
        <v>31.37</v>
      </c>
      <c r="AM360">
        <v>4.9800000000000004</v>
      </c>
      <c r="AN360" s="1">
        <v>1872.15</v>
      </c>
      <c r="AO360">
        <v>1.0602</v>
      </c>
      <c r="AP360" s="1">
        <v>1491.19</v>
      </c>
      <c r="AQ360" s="1">
        <v>2050.89</v>
      </c>
      <c r="AR360" s="1">
        <v>6549</v>
      </c>
      <c r="AS360">
        <v>516.78</v>
      </c>
      <c r="AT360">
        <v>312.63</v>
      </c>
      <c r="AU360" s="1">
        <v>10920.49</v>
      </c>
      <c r="AV360" s="1">
        <v>4680.87</v>
      </c>
      <c r="AW360">
        <v>0.36680000000000001</v>
      </c>
      <c r="AX360" s="1">
        <v>5941.37</v>
      </c>
      <c r="AY360">
        <v>0.46560000000000001</v>
      </c>
      <c r="AZ360" s="1">
        <v>1628.4</v>
      </c>
      <c r="BA360">
        <v>0.12759999999999999</v>
      </c>
      <c r="BB360">
        <v>511</v>
      </c>
      <c r="BC360">
        <v>0.04</v>
      </c>
      <c r="BD360" s="1">
        <v>12761.63</v>
      </c>
      <c r="BE360" s="1">
        <v>3887.2</v>
      </c>
      <c r="BF360">
        <v>0.77600000000000002</v>
      </c>
      <c r="BG360">
        <v>0.55359999999999998</v>
      </c>
      <c r="BH360">
        <v>0.21870000000000001</v>
      </c>
      <c r="BI360">
        <v>0.17330000000000001</v>
      </c>
      <c r="BJ360">
        <v>3.3300000000000003E-2</v>
      </c>
      <c r="BK360">
        <v>2.12E-2</v>
      </c>
    </row>
    <row r="361" spans="1:63" x14ac:dyDescent="0.25">
      <c r="A361" t="s">
        <v>363</v>
      </c>
      <c r="B361">
        <v>45963</v>
      </c>
      <c r="C361">
        <v>51.05</v>
      </c>
      <c r="D361">
        <v>10.77</v>
      </c>
      <c r="E361">
        <v>549.54999999999995</v>
      </c>
      <c r="F361">
        <v>579.17999999999995</v>
      </c>
      <c r="G361">
        <v>2.7000000000000001E-3</v>
      </c>
      <c r="H361">
        <v>8.0000000000000004E-4</v>
      </c>
      <c r="I361">
        <v>7.4999999999999997E-3</v>
      </c>
      <c r="J361">
        <v>4.0000000000000002E-4</v>
      </c>
      <c r="K361">
        <v>2.58E-2</v>
      </c>
      <c r="L361">
        <v>0.94430000000000003</v>
      </c>
      <c r="M361">
        <v>1.8499999999999999E-2</v>
      </c>
      <c r="N361">
        <v>0.22600000000000001</v>
      </c>
      <c r="O361">
        <v>1.8E-3</v>
      </c>
      <c r="P361">
        <v>0.13100000000000001</v>
      </c>
      <c r="Q361" s="1">
        <v>55914.39</v>
      </c>
      <c r="R361">
        <v>0.2281</v>
      </c>
      <c r="S361">
        <v>0.16420000000000001</v>
      </c>
      <c r="T361">
        <v>0.60770000000000002</v>
      </c>
      <c r="U361">
        <v>5.18</v>
      </c>
      <c r="V361" s="1">
        <v>70686.14</v>
      </c>
      <c r="W361">
        <v>102.77</v>
      </c>
      <c r="X361" s="1">
        <v>175984.8</v>
      </c>
      <c r="Y361">
        <v>0.82720000000000005</v>
      </c>
      <c r="Z361">
        <v>8.2799999999999999E-2</v>
      </c>
      <c r="AA361">
        <v>0.09</v>
      </c>
      <c r="AB361">
        <v>0.17280000000000001</v>
      </c>
      <c r="AC361">
        <v>175.98</v>
      </c>
      <c r="AD361" s="1">
        <v>4680.3</v>
      </c>
      <c r="AE361">
        <v>536.91999999999996</v>
      </c>
      <c r="AF361" s="1">
        <v>156030.31</v>
      </c>
      <c r="AG361" t="s">
        <v>4</v>
      </c>
      <c r="AH361" s="1">
        <v>36794</v>
      </c>
      <c r="AI361" s="1">
        <v>57504.67</v>
      </c>
      <c r="AJ361">
        <v>38.24</v>
      </c>
      <c r="AK361">
        <v>24.5</v>
      </c>
      <c r="AL361">
        <v>29.29</v>
      </c>
      <c r="AM361">
        <v>5</v>
      </c>
      <c r="AN361" s="1">
        <v>1814.98</v>
      </c>
      <c r="AO361">
        <v>1.3147</v>
      </c>
      <c r="AP361" s="1">
        <v>1666.97</v>
      </c>
      <c r="AQ361" s="1">
        <v>2294.9899999999998</v>
      </c>
      <c r="AR361" s="1">
        <v>7096.86</v>
      </c>
      <c r="AS361">
        <v>448.4</v>
      </c>
      <c r="AT361">
        <v>362.11</v>
      </c>
      <c r="AU361" s="1">
        <v>11869.33</v>
      </c>
      <c r="AV361" s="1">
        <v>6298.99</v>
      </c>
      <c r="AW361">
        <v>0.44400000000000001</v>
      </c>
      <c r="AX361" s="1">
        <v>5163.6000000000004</v>
      </c>
      <c r="AY361">
        <v>0.36399999999999999</v>
      </c>
      <c r="AZ361" s="1">
        <v>2147.3000000000002</v>
      </c>
      <c r="BA361">
        <v>0.15140000000000001</v>
      </c>
      <c r="BB361">
        <v>576.69000000000005</v>
      </c>
      <c r="BC361">
        <v>4.07E-2</v>
      </c>
      <c r="BD361" s="1">
        <v>14186.57</v>
      </c>
      <c r="BE361" s="1">
        <v>6058.5</v>
      </c>
      <c r="BF361">
        <v>1.7789999999999999</v>
      </c>
      <c r="BG361">
        <v>0.53849999999999998</v>
      </c>
      <c r="BH361">
        <v>0.21260000000000001</v>
      </c>
      <c r="BI361">
        <v>0.18740000000000001</v>
      </c>
      <c r="BJ361">
        <v>3.3399999999999999E-2</v>
      </c>
      <c r="BK361">
        <v>2.81E-2</v>
      </c>
    </row>
    <row r="362" spans="1:63" x14ac:dyDescent="0.25">
      <c r="A362" t="s">
        <v>364</v>
      </c>
      <c r="B362">
        <v>48710</v>
      </c>
      <c r="C362">
        <v>67.14</v>
      </c>
      <c r="D362">
        <v>18.41</v>
      </c>
      <c r="E362" s="1">
        <v>1236.1300000000001</v>
      </c>
      <c r="F362" s="1">
        <v>1180.69</v>
      </c>
      <c r="G362">
        <v>2.8999999999999998E-3</v>
      </c>
      <c r="H362">
        <v>4.0000000000000002E-4</v>
      </c>
      <c r="I362">
        <v>8.8000000000000005E-3</v>
      </c>
      <c r="J362">
        <v>8.9999999999999998E-4</v>
      </c>
      <c r="K362">
        <v>1.4999999999999999E-2</v>
      </c>
      <c r="L362">
        <v>0.94120000000000004</v>
      </c>
      <c r="M362">
        <v>3.0700000000000002E-2</v>
      </c>
      <c r="N362">
        <v>0.51200000000000001</v>
      </c>
      <c r="O362">
        <v>1.1000000000000001E-3</v>
      </c>
      <c r="P362">
        <v>0.1605</v>
      </c>
      <c r="Q362" s="1">
        <v>54297.88</v>
      </c>
      <c r="R362">
        <v>0.22170000000000001</v>
      </c>
      <c r="S362">
        <v>0.1925</v>
      </c>
      <c r="T362">
        <v>0.58579999999999999</v>
      </c>
      <c r="U362">
        <v>11.66</v>
      </c>
      <c r="V362" s="1">
        <v>68994.429999999993</v>
      </c>
      <c r="W362">
        <v>102.05</v>
      </c>
      <c r="X362" s="1">
        <v>140237.46</v>
      </c>
      <c r="Y362">
        <v>0.69369999999999998</v>
      </c>
      <c r="Z362">
        <v>0.14960000000000001</v>
      </c>
      <c r="AA362">
        <v>0.15670000000000001</v>
      </c>
      <c r="AB362">
        <v>0.30630000000000002</v>
      </c>
      <c r="AC362">
        <v>140.24</v>
      </c>
      <c r="AD362" s="1">
        <v>3798.56</v>
      </c>
      <c r="AE362">
        <v>418.54</v>
      </c>
      <c r="AF362" s="1">
        <v>120103.69</v>
      </c>
      <c r="AG362" t="s">
        <v>4</v>
      </c>
      <c r="AH362" s="1">
        <v>30741</v>
      </c>
      <c r="AI362" s="1">
        <v>47267.33</v>
      </c>
      <c r="AJ362">
        <v>38.33</v>
      </c>
      <c r="AK362">
        <v>25.12</v>
      </c>
      <c r="AL362">
        <v>28.63</v>
      </c>
      <c r="AM362">
        <v>3.86</v>
      </c>
      <c r="AN362" s="1">
        <v>1286.47</v>
      </c>
      <c r="AO362">
        <v>1.0017</v>
      </c>
      <c r="AP362" s="1">
        <v>1543.33</v>
      </c>
      <c r="AQ362" s="1">
        <v>2280.16</v>
      </c>
      <c r="AR362" s="1">
        <v>6750.74</v>
      </c>
      <c r="AS362">
        <v>601.54999999999995</v>
      </c>
      <c r="AT362">
        <v>304.36</v>
      </c>
      <c r="AU362" s="1">
        <v>11480.13</v>
      </c>
      <c r="AV362" s="1">
        <v>7512.92</v>
      </c>
      <c r="AW362">
        <v>0.55479999999999996</v>
      </c>
      <c r="AX362" s="1">
        <v>3705.07</v>
      </c>
      <c r="AY362">
        <v>0.27360000000000001</v>
      </c>
      <c r="AZ362" s="1">
        <v>1368.49</v>
      </c>
      <c r="BA362">
        <v>0.1011</v>
      </c>
      <c r="BB362">
        <v>955.99</v>
      </c>
      <c r="BC362">
        <v>7.0599999999999996E-2</v>
      </c>
      <c r="BD362" s="1">
        <v>13542.46</v>
      </c>
      <c r="BE362" s="1">
        <v>6323.43</v>
      </c>
      <c r="BF362">
        <v>2.2715999999999998</v>
      </c>
      <c r="BG362">
        <v>0.5121</v>
      </c>
      <c r="BH362">
        <v>0.23089999999999999</v>
      </c>
      <c r="BI362">
        <v>0.20119999999999999</v>
      </c>
      <c r="BJ362">
        <v>3.5499999999999997E-2</v>
      </c>
      <c r="BK362">
        <v>2.0400000000000001E-2</v>
      </c>
    </row>
    <row r="363" spans="1:63" x14ac:dyDescent="0.25">
      <c r="A363" t="s">
        <v>365</v>
      </c>
      <c r="B363">
        <v>44479</v>
      </c>
      <c r="C363">
        <v>131.05000000000001</v>
      </c>
      <c r="D363">
        <v>11.26</v>
      </c>
      <c r="E363" s="1">
        <v>1474.96</v>
      </c>
      <c r="F363" s="1">
        <v>1431.27</v>
      </c>
      <c r="G363">
        <v>2E-3</v>
      </c>
      <c r="H363">
        <v>2.0000000000000001E-4</v>
      </c>
      <c r="I363">
        <v>8.0999999999999996E-3</v>
      </c>
      <c r="J363">
        <v>8.9999999999999998E-4</v>
      </c>
      <c r="K363">
        <v>9.4000000000000004E-3</v>
      </c>
      <c r="L363">
        <v>0.9536</v>
      </c>
      <c r="M363">
        <v>2.58E-2</v>
      </c>
      <c r="N363">
        <v>0.9254</v>
      </c>
      <c r="O363">
        <v>2.9999999999999997E-4</v>
      </c>
      <c r="P363">
        <v>0.18060000000000001</v>
      </c>
      <c r="Q363" s="1">
        <v>55088.88</v>
      </c>
      <c r="R363">
        <v>0.215</v>
      </c>
      <c r="S363">
        <v>0.1736</v>
      </c>
      <c r="T363">
        <v>0.61140000000000005</v>
      </c>
      <c r="U363">
        <v>13</v>
      </c>
      <c r="V363" s="1">
        <v>77117.179999999993</v>
      </c>
      <c r="W363">
        <v>108.68</v>
      </c>
      <c r="X363" s="1">
        <v>132877.26999999999</v>
      </c>
      <c r="Y363">
        <v>0.57350000000000001</v>
      </c>
      <c r="Z363">
        <v>0.12959999999999999</v>
      </c>
      <c r="AA363">
        <v>0.2969</v>
      </c>
      <c r="AB363">
        <v>0.42649999999999999</v>
      </c>
      <c r="AC363">
        <v>132.88</v>
      </c>
      <c r="AD363" s="1">
        <v>3142.89</v>
      </c>
      <c r="AE363">
        <v>287.60000000000002</v>
      </c>
      <c r="AF363" s="1">
        <v>117247.5</v>
      </c>
      <c r="AG363" t="s">
        <v>4</v>
      </c>
      <c r="AH363" s="1">
        <v>29625</v>
      </c>
      <c r="AI363" s="1">
        <v>45290.62</v>
      </c>
      <c r="AJ363">
        <v>28.88</v>
      </c>
      <c r="AK363">
        <v>22.41</v>
      </c>
      <c r="AL363">
        <v>23.69</v>
      </c>
      <c r="AM363">
        <v>3.98</v>
      </c>
      <c r="AN363">
        <v>0</v>
      </c>
      <c r="AO363">
        <v>0.75849999999999995</v>
      </c>
      <c r="AP363" s="1">
        <v>1600.03</v>
      </c>
      <c r="AQ363" s="1">
        <v>2845.08</v>
      </c>
      <c r="AR363" s="1">
        <v>7333.06</v>
      </c>
      <c r="AS363">
        <v>575.75</v>
      </c>
      <c r="AT363">
        <v>376.02</v>
      </c>
      <c r="AU363" s="1">
        <v>12729.94</v>
      </c>
      <c r="AV363" s="1">
        <v>9174.1299999999992</v>
      </c>
      <c r="AW363">
        <v>0.62209999999999999</v>
      </c>
      <c r="AX363" s="1">
        <v>2809.22</v>
      </c>
      <c r="AY363">
        <v>0.1905</v>
      </c>
      <c r="AZ363" s="1">
        <v>1344.7</v>
      </c>
      <c r="BA363">
        <v>9.1200000000000003E-2</v>
      </c>
      <c r="BB363" s="1">
        <v>1419.88</v>
      </c>
      <c r="BC363">
        <v>9.6299999999999997E-2</v>
      </c>
      <c r="BD363" s="1">
        <v>14747.93</v>
      </c>
      <c r="BE363" s="1">
        <v>8069.94</v>
      </c>
      <c r="BF363">
        <v>3.6736</v>
      </c>
      <c r="BG363">
        <v>0.50539999999999996</v>
      </c>
      <c r="BH363">
        <v>0.2366</v>
      </c>
      <c r="BI363">
        <v>0.2019</v>
      </c>
      <c r="BJ363">
        <v>3.73E-2</v>
      </c>
      <c r="BK363">
        <v>1.89E-2</v>
      </c>
    </row>
    <row r="364" spans="1:63" x14ac:dyDescent="0.25">
      <c r="A364" t="s">
        <v>366</v>
      </c>
      <c r="B364">
        <v>47720</v>
      </c>
      <c r="C364">
        <v>96.24</v>
      </c>
      <c r="D364">
        <v>9.94</v>
      </c>
      <c r="E364">
        <v>956.72</v>
      </c>
      <c r="F364">
        <v>925.55</v>
      </c>
      <c r="G364">
        <v>2E-3</v>
      </c>
      <c r="H364">
        <v>1E-4</v>
      </c>
      <c r="I364">
        <v>5.7000000000000002E-3</v>
      </c>
      <c r="J364">
        <v>1.4E-3</v>
      </c>
      <c r="K364">
        <v>2.0500000000000001E-2</v>
      </c>
      <c r="L364">
        <v>0.94769999999999999</v>
      </c>
      <c r="M364">
        <v>2.2599999999999999E-2</v>
      </c>
      <c r="N364">
        <v>0.41360000000000002</v>
      </c>
      <c r="O364">
        <v>2.7000000000000001E-3</v>
      </c>
      <c r="P364">
        <v>0.14680000000000001</v>
      </c>
      <c r="Q364" s="1">
        <v>54265.86</v>
      </c>
      <c r="R364">
        <v>0.22459999999999999</v>
      </c>
      <c r="S364">
        <v>0.17649999999999999</v>
      </c>
      <c r="T364">
        <v>0.59889999999999999</v>
      </c>
      <c r="U364">
        <v>10.7</v>
      </c>
      <c r="V364" s="1">
        <v>61170.48</v>
      </c>
      <c r="W364">
        <v>85.58</v>
      </c>
      <c r="X364" s="1">
        <v>154534.34</v>
      </c>
      <c r="Y364">
        <v>0.83930000000000005</v>
      </c>
      <c r="Z364">
        <v>7.8899999999999998E-2</v>
      </c>
      <c r="AA364">
        <v>8.1799999999999998E-2</v>
      </c>
      <c r="AB364">
        <v>0.16070000000000001</v>
      </c>
      <c r="AC364">
        <v>154.53</v>
      </c>
      <c r="AD364" s="1">
        <v>4038.93</v>
      </c>
      <c r="AE364">
        <v>478.12</v>
      </c>
      <c r="AF364" s="1">
        <v>144891.43</v>
      </c>
      <c r="AG364" t="s">
        <v>4</v>
      </c>
      <c r="AH364" s="1">
        <v>32268</v>
      </c>
      <c r="AI364" s="1">
        <v>47995.92</v>
      </c>
      <c r="AJ364">
        <v>37.61</v>
      </c>
      <c r="AK364">
        <v>24.71</v>
      </c>
      <c r="AL364">
        <v>27.47</v>
      </c>
      <c r="AM364">
        <v>4.4400000000000004</v>
      </c>
      <c r="AN364" s="1">
        <v>1474.39</v>
      </c>
      <c r="AO364">
        <v>1.4714</v>
      </c>
      <c r="AP364" s="1">
        <v>1648.27</v>
      </c>
      <c r="AQ364" s="1">
        <v>2401.15</v>
      </c>
      <c r="AR364" s="1">
        <v>6621.24</v>
      </c>
      <c r="AS364">
        <v>672.76</v>
      </c>
      <c r="AT364">
        <v>291.19</v>
      </c>
      <c r="AU364" s="1">
        <v>11634.61</v>
      </c>
      <c r="AV364" s="1">
        <v>7254.24</v>
      </c>
      <c r="AW364">
        <v>0.51659999999999995</v>
      </c>
      <c r="AX364" s="1">
        <v>4341.1400000000003</v>
      </c>
      <c r="AY364">
        <v>0.30919999999999997</v>
      </c>
      <c r="AZ364" s="1">
        <v>1554.22</v>
      </c>
      <c r="BA364">
        <v>0.11070000000000001</v>
      </c>
      <c r="BB364">
        <v>892.43</v>
      </c>
      <c r="BC364">
        <v>6.3600000000000004E-2</v>
      </c>
      <c r="BD364" s="1">
        <v>14042.03</v>
      </c>
      <c r="BE364" s="1">
        <v>6350.65</v>
      </c>
      <c r="BF364">
        <v>2.3542999999999998</v>
      </c>
      <c r="BG364">
        <v>0.51170000000000004</v>
      </c>
      <c r="BH364">
        <v>0.222</v>
      </c>
      <c r="BI364">
        <v>0.2102</v>
      </c>
      <c r="BJ364">
        <v>3.9800000000000002E-2</v>
      </c>
      <c r="BK364">
        <v>1.6299999999999999E-2</v>
      </c>
    </row>
    <row r="365" spans="1:63" x14ac:dyDescent="0.25">
      <c r="A365" t="s">
        <v>367</v>
      </c>
      <c r="B365">
        <v>46136</v>
      </c>
      <c r="C365">
        <v>8.86</v>
      </c>
      <c r="D365">
        <v>85.2</v>
      </c>
      <c r="E365">
        <v>754.65</v>
      </c>
      <c r="F365">
        <v>696.19</v>
      </c>
      <c r="G365">
        <v>1.6000000000000001E-3</v>
      </c>
      <c r="H365">
        <v>5.9999999999999995E-4</v>
      </c>
      <c r="I365">
        <v>0.13900000000000001</v>
      </c>
      <c r="J365">
        <v>1.4E-3</v>
      </c>
      <c r="K365">
        <v>2.8899999999999999E-2</v>
      </c>
      <c r="L365">
        <v>0.74519999999999997</v>
      </c>
      <c r="M365">
        <v>8.3299999999999999E-2</v>
      </c>
      <c r="N365">
        <v>0.99760000000000004</v>
      </c>
      <c r="O365">
        <v>1.6E-2</v>
      </c>
      <c r="P365">
        <v>0.17080000000000001</v>
      </c>
      <c r="Q365" s="1">
        <v>56658.58</v>
      </c>
      <c r="R365">
        <v>0.26679999999999998</v>
      </c>
      <c r="S365">
        <v>0.2321</v>
      </c>
      <c r="T365">
        <v>0.50119999999999998</v>
      </c>
      <c r="U365">
        <v>8.2200000000000006</v>
      </c>
      <c r="V365" s="1">
        <v>79195.72</v>
      </c>
      <c r="W365">
        <v>88.61</v>
      </c>
      <c r="X365" s="1">
        <v>88596.29</v>
      </c>
      <c r="Y365">
        <v>0.59260000000000002</v>
      </c>
      <c r="Z365">
        <v>0.32019999999999998</v>
      </c>
      <c r="AA365">
        <v>8.72E-2</v>
      </c>
      <c r="AB365">
        <v>0.40739999999999998</v>
      </c>
      <c r="AC365">
        <v>88.6</v>
      </c>
      <c r="AD365" s="1">
        <v>3635.57</v>
      </c>
      <c r="AE365">
        <v>387.49</v>
      </c>
      <c r="AF365" s="1">
        <v>77687.38</v>
      </c>
      <c r="AG365" t="s">
        <v>4</v>
      </c>
      <c r="AH365" s="1">
        <v>27372</v>
      </c>
      <c r="AI365" s="1">
        <v>36333.97</v>
      </c>
      <c r="AJ365">
        <v>50.83</v>
      </c>
      <c r="AK365">
        <v>33.450000000000003</v>
      </c>
      <c r="AL365">
        <v>40.119999999999997</v>
      </c>
      <c r="AM365">
        <v>4.58</v>
      </c>
      <c r="AN365">
        <v>749.2</v>
      </c>
      <c r="AO365">
        <v>1.1143000000000001</v>
      </c>
      <c r="AP365" s="1">
        <v>2474.59</v>
      </c>
      <c r="AQ365" s="1">
        <v>2873.44</v>
      </c>
      <c r="AR365" s="1">
        <v>8073.33</v>
      </c>
      <c r="AS365">
        <v>902.43</v>
      </c>
      <c r="AT365">
        <v>548.84</v>
      </c>
      <c r="AU365" s="1">
        <v>14872.64</v>
      </c>
      <c r="AV365" s="1">
        <v>11542.96</v>
      </c>
      <c r="AW365">
        <v>0.62929999999999997</v>
      </c>
      <c r="AX365" s="1">
        <v>3714.99</v>
      </c>
      <c r="AY365">
        <v>0.20250000000000001</v>
      </c>
      <c r="AZ365" s="1">
        <v>1313.93</v>
      </c>
      <c r="BA365">
        <v>7.1599999999999997E-2</v>
      </c>
      <c r="BB365" s="1">
        <v>1771.66</v>
      </c>
      <c r="BC365">
        <v>9.6600000000000005E-2</v>
      </c>
      <c r="BD365" s="1">
        <v>18343.54</v>
      </c>
      <c r="BE365" s="1">
        <v>8381.11</v>
      </c>
      <c r="BF365">
        <v>4.8106999999999998</v>
      </c>
      <c r="BG365">
        <v>0.47489999999999999</v>
      </c>
      <c r="BH365">
        <v>0.2162</v>
      </c>
      <c r="BI365">
        <v>0.26979999999999998</v>
      </c>
      <c r="BJ365">
        <v>2.5700000000000001E-2</v>
      </c>
      <c r="BK365">
        <v>1.3299999999999999E-2</v>
      </c>
    </row>
    <row r="366" spans="1:63" x14ac:dyDescent="0.25">
      <c r="A366" t="s">
        <v>368</v>
      </c>
      <c r="B366">
        <v>44487</v>
      </c>
      <c r="C366">
        <v>67.86</v>
      </c>
      <c r="D366">
        <v>40.26</v>
      </c>
      <c r="E366" s="1">
        <v>2731.72</v>
      </c>
      <c r="F366" s="1">
        <v>2576.36</v>
      </c>
      <c r="G366">
        <v>7.3000000000000001E-3</v>
      </c>
      <c r="H366">
        <v>3.0000000000000001E-3</v>
      </c>
      <c r="I366">
        <v>2.46E-2</v>
      </c>
      <c r="J366">
        <v>1E-3</v>
      </c>
      <c r="K366">
        <v>6.8400000000000002E-2</v>
      </c>
      <c r="L366">
        <v>0.84009999999999996</v>
      </c>
      <c r="M366">
        <v>5.5500000000000001E-2</v>
      </c>
      <c r="N366">
        <v>0.45029999999999998</v>
      </c>
      <c r="O366">
        <v>2.29E-2</v>
      </c>
      <c r="P366">
        <v>0.15359999999999999</v>
      </c>
      <c r="Q366" s="1">
        <v>60178.37</v>
      </c>
      <c r="R366">
        <v>0.22209999999999999</v>
      </c>
      <c r="S366">
        <v>0.18920000000000001</v>
      </c>
      <c r="T366">
        <v>0.58860000000000001</v>
      </c>
      <c r="U366">
        <v>18.82</v>
      </c>
      <c r="V366" s="1">
        <v>84121.919999999998</v>
      </c>
      <c r="W366">
        <v>140.66999999999999</v>
      </c>
      <c r="X366" s="1">
        <v>146655.42000000001</v>
      </c>
      <c r="Y366">
        <v>0.74939999999999996</v>
      </c>
      <c r="Z366">
        <v>0.19270000000000001</v>
      </c>
      <c r="AA366">
        <v>5.79E-2</v>
      </c>
      <c r="AB366">
        <v>0.25059999999999999</v>
      </c>
      <c r="AC366">
        <v>146.66</v>
      </c>
      <c r="AD366" s="1">
        <v>4630.34</v>
      </c>
      <c r="AE366">
        <v>524.9</v>
      </c>
      <c r="AF366" s="1">
        <v>141150.07</v>
      </c>
      <c r="AG366" t="s">
        <v>4</v>
      </c>
      <c r="AH366" s="1">
        <v>31824</v>
      </c>
      <c r="AI366" s="1">
        <v>53238.34</v>
      </c>
      <c r="AJ366">
        <v>47.52</v>
      </c>
      <c r="AK366">
        <v>28.91</v>
      </c>
      <c r="AL366">
        <v>35.56</v>
      </c>
      <c r="AM366">
        <v>4.16</v>
      </c>
      <c r="AN366" s="1">
        <v>1358.59</v>
      </c>
      <c r="AO366">
        <v>1.0369999999999999</v>
      </c>
      <c r="AP366" s="1">
        <v>1444.1</v>
      </c>
      <c r="AQ366" s="1">
        <v>1907.82</v>
      </c>
      <c r="AR366" s="1">
        <v>6598.57</v>
      </c>
      <c r="AS366">
        <v>668.49</v>
      </c>
      <c r="AT366">
        <v>283.39</v>
      </c>
      <c r="AU366" s="1">
        <v>10902.37</v>
      </c>
      <c r="AV366" s="1">
        <v>5648.06</v>
      </c>
      <c r="AW366">
        <v>0.45839999999999997</v>
      </c>
      <c r="AX366" s="1">
        <v>4646.6499999999996</v>
      </c>
      <c r="AY366">
        <v>0.37709999999999999</v>
      </c>
      <c r="AZ366" s="1">
        <v>1144.52</v>
      </c>
      <c r="BA366">
        <v>9.2899999999999996E-2</v>
      </c>
      <c r="BB366">
        <v>881.72</v>
      </c>
      <c r="BC366">
        <v>7.1599999999999997E-2</v>
      </c>
      <c r="BD366" s="1">
        <v>12320.94</v>
      </c>
      <c r="BE366" s="1">
        <v>4153.9799999999996</v>
      </c>
      <c r="BF366">
        <v>1.1953</v>
      </c>
      <c r="BG366">
        <v>0.54200000000000004</v>
      </c>
      <c r="BH366">
        <v>0.22090000000000001</v>
      </c>
      <c r="BI366">
        <v>0.19170000000000001</v>
      </c>
      <c r="BJ366">
        <v>2.81E-2</v>
      </c>
      <c r="BK366">
        <v>1.7399999999999999E-2</v>
      </c>
    </row>
    <row r="367" spans="1:63" x14ac:dyDescent="0.25">
      <c r="A367" t="s">
        <v>369</v>
      </c>
      <c r="B367">
        <v>45559</v>
      </c>
      <c r="C367">
        <v>89.71</v>
      </c>
      <c r="D367">
        <v>22.98</v>
      </c>
      <c r="E367" s="1">
        <v>2061.9899999999998</v>
      </c>
      <c r="F367" s="1">
        <v>2007.19</v>
      </c>
      <c r="G367">
        <v>5.4000000000000003E-3</v>
      </c>
      <c r="H367">
        <v>4.0000000000000002E-4</v>
      </c>
      <c r="I367">
        <v>8.8999999999999999E-3</v>
      </c>
      <c r="J367">
        <v>1E-3</v>
      </c>
      <c r="K367">
        <v>2.6200000000000001E-2</v>
      </c>
      <c r="L367">
        <v>0.9284</v>
      </c>
      <c r="M367">
        <v>2.9700000000000001E-2</v>
      </c>
      <c r="N367">
        <v>0.31769999999999998</v>
      </c>
      <c r="O367">
        <v>4.5999999999999999E-3</v>
      </c>
      <c r="P367">
        <v>0.12989999999999999</v>
      </c>
      <c r="Q367" s="1">
        <v>61316.1</v>
      </c>
      <c r="R367">
        <v>0.2087</v>
      </c>
      <c r="S367">
        <v>0.18990000000000001</v>
      </c>
      <c r="T367">
        <v>0.60140000000000005</v>
      </c>
      <c r="U367">
        <v>14.79</v>
      </c>
      <c r="V367" s="1">
        <v>78967.289999999994</v>
      </c>
      <c r="W367">
        <v>133.84</v>
      </c>
      <c r="X367" s="1">
        <v>193393.27</v>
      </c>
      <c r="Y367">
        <v>0.76229999999999998</v>
      </c>
      <c r="Z367">
        <v>0.1492</v>
      </c>
      <c r="AA367">
        <v>8.8499999999999995E-2</v>
      </c>
      <c r="AB367">
        <v>0.23769999999999999</v>
      </c>
      <c r="AC367">
        <v>193.39</v>
      </c>
      <c r="AD367" s="1">
        <v>5424.43</v>
      </c>
      <c r="AE367">
        <v>572.6</v>
      </c>
      <c r="AF367" s="1">
        <v>185630.76</v>
      </c>
      <c r="AG367" t="s">
        <v>4</v>
      </c>
      <c r="AH367" s="1">
        <v>37861</v>
      </c>
      <c r="AI367" s="1">
        <v>62804.17</v>
      </c>
      <c r="AJ367">
        <v>45.76</v>
      </c>
      <c r="AK367">
        <v>26.55</v>
      </c>
      <c r="AL367">
        <v>30</v>
      </c>
      <c r="AM367">
        <v>4.51</v>
      </c>
      <c r="AN367" s="1">
        <v>1698.19</v>
      </c>
      <c r="AO367">
        <v>0.97499999999999998</v>
      </c>
      <c r="AP367" s="1">
        <v>1330.41</v>
      </c>
      <c r="AQ367" s="1">
        <v>2100.85</v>
      </c>
      <c r="AR367" s="1">
        <v>6744.2</v>
      </c>
      <c r="AS367">
        <v>628.94000000000005</v>
      </c>
      <c r="AT367">
        <v>300.85000000000002</v>
      </c>
      <c r="AU367" s="1">
        <v>11105.24</v>
      </c>
      <c r="AV367" s="1">
        <v>4851.96</v>
      </c>
      <c r="AW367">
        <v>0.38769999999999999</v>
      </c>
      <c r="AX367" s="1">
        <v>5635.88</v>
      </c>
      <c r="AY367">
        <v>0.45040000000000002</v>
      </c>
      <c r="AZ367" s="1">
        <v>1377.42</v>
      </c>
      <c r="BA367">
        <v>0.1101</v>
      </c>
      <c r="BB367">
        <v>648.92999999999995</v>
      </c>
      <c r="BC367">
        <v>5.1900000000000002E-2</v>
      </c>
      <c r="BD367" s="1">
        <v>12514.2</v>
      </c>
      <c r="BE367" s="1">
        <v>3811.89</v>
      </c>
      <c r="BF367">
        <v>0.82750000000000001</v>
      </c>
      <c r="BG367">
        <v>0.54559999999999997</v>
      </c>
      <c r="BH367">
        <v>0.21779999999999999</v>
      </c>
      <c r="BI367">
        <v>0.18959999999999999</v>
      </c>
      <c r="BJ367">
        <v>3.2599999999999997E-2</v>
      </c>
      <c r="BK367">
        <v>1.4500000000000001E-2</v>
      </c>
    </row>
    <row r="368" spans="1:63" x14ac:dyDescent="0.25">
      <c r="A368" t="s">
        <v>370</v>
      </c>
      <c r="B368">
        <v>49718</v>
      </c>
      <c r="C368">
        <v>67.14</v>
      </c>
      <c r="D368">
        <v>8.4499999999999993</v>
      </c>
      <c r="E368">
        <v>567.41</v>
      </c>
      <c r="F368">
        <v>601.67999999999995</v>
      </c>
      <c r="G368">
        <v>2E-3</v>
      </c>
      <c r="H368">
        <v>2.9999999999999997E-4</v>
      </c>
      <c r="I368">
        <v>3.8E-3</v>
      </c>
      <c r="J368">
        <v>8.0000000000000004E-4</v>
      </c>
      <c r="K368">
        <v>2.06E-2</v>
      </c>
      <c r="L368">
        <v>0.95379999999999998</v>
      </c>
      <c r="M368">
        <v>1.89E-2</v>
      </c>
      <c r="N368">
        <v>0.26690000000000003</v>
      </c>
      <c r="O368">
        <v>1.1000000000000001E-3</v>
      </c>
      <c r="P368">
        <v>0.13819999999999999</v>
      </c>
      <c r="Q368" s="1">
        <v>54344.1</v>
      </c>
      <c r="R368">
        <v>0.22600000000000001</v>
      </c>
      <c r="S368">
        <v>0.18</v>
      </c>
      <c r="T368">
        <v>0.59409999999999996</v>
      </c>
      <c r="U368">
        <v>5.61</v>
      </c>
      <c r="V368" s="1">
        <v>71255.44</v>
      </c>
      <c r="W368">
        <v>96.72</v>
      </c>
      <c r="X368" s="1">
        <v>173593.27</v>
      </c>
      <c r="Y368">
        <v>0.85619999999999996</v>
      </c>
      <c r="Z368">
        <v>5.0999999999999997E-2</v>
      </c>
      <c r="AA368">
        <v>9.2799999999999994E-2</v>
      </c>
      <c r="AB368">
        <v>0.14380000000000001</v>
      </c>
      <c r="AC368">
        <v>173.59</v>
      </c>
      <c r="AD368" s="1">
        <v>4658.51</v>
      </c>
      <c r="AE368">
        <v>553.20000000000005</v>
      </c>
      <c r="AF368" s="1">
        <v>157711.20000000001</v>
      </c>
      <c r="AG368" t="s">
        <v>4</v>
      </c>
      <c r="AH368" s="1">
        <v>35657</v>
      </c>
      <c r="AI368" s="1">
        <v>53673.84</v>
      </c>
      <c r="AJ368">
        <v>37.54</v>
      </c>
      <c r="AK368">
        <v>24.95</v>
      </c>
      <c r="AL368">
        <v>27.5</v>
      </c>
      <c r="AM368">
        <v>4.8600000000000003</v>
      </c>
      <c r="AN368" s="1">
        <v>1733.73</v>
      </c>
      <c r="AO368">
        <v>1.5467</v>
      </c>
      <c r="AP368" s="1">
        <v>1793.58</v>
      </c>
      <c r="AQ368" s="1">
        <v>2320.19</v>
      </c>
      <c r="AR368" s="1">
        <v>6867.5</v>
      </c>
      <c r="AS368">
        <v>536.71</v>
      </c>
      <c r="AT368">
        <v>355.35</v>
      </c>
      <c r="AU368" s="1">
        <v>11873.34</v>
      </c>
      <c r="AV368" s="1">
        <v>6461.15</v>
      </c>
      <c r="AW368">
        <v>0.44890000000000002</v>
      </c>
      <c r="AX368" s="1">
        <v>5154.45</v>
      </c>
      <c r="AY368">
        <v>0.35809999999999997</v>
      </c>
      <c r="AZ368" s="1">
        <v>2152.1999999999998</v>
      </c>
      <c r="BA368">
        <v>0.14949999999999999</v>
      </c>
      <c r="BB368">
        <v>626.51</v>
      </c>
      <c r="BC368">
        <v>4.3499999999999997E-2</v>
      </c>
      <c r="BD368" s="1">
        <v>14394.31</v>
      </c>
      <c r="BE368" s="1">
        <v>6592</v>
      </c>
      <c r="BF368">
        <v>2.0259</v>
      </c>
      <c r="BG368">
        <v>0.53080000000000005</v>
      </c>
      <c r="BH368">
        <v>0.2094</v>
      </c>
      <c r="BI368">
        <v>0.1988</v>
      </c>
      <c r="BJ368">
        <v>3.6299999999999999E-2</v>
      </c>
      <c r="BK368">
        <v>2.47E-2</v>
      </c>
    </row>
    <row r="369" spans="1:63" x14ac:dyDescent="0.25">
      <c r="A369" t="s">
        <v>371</v>
      </c>
      <c r="B369">
        <v>44453</v>
      </c>
      <c r="C369">
        <v>24.48</v>
      </c>
      <c r="D369">
        <v>210.53</v>
      </c>
      <c r="E369" s="1">
        <v>5153.03</v>
      </c>
      <c r="F369" s="1">
        <v>4818.84</v>
      </c>
      <c r="G369">
        <v>1.0999999999999999E-2</v>
      </c>
      <c r="H369">
        <v>1.6000000000000001E-3</v>
      </c>
      <c r="I369">
        <v>0.1132</v>
      </c>
      <c r="J369">
        <v>1.6000000000000001E-3</v>
      </c>
      <c r="K369">
        <v>8.0199999999999994E-2</v>
      </c>
      <c r="L369">
        <v>0.71860000000000002</v>
      </c>
      <c r="M369">
        <v>7.3899999999999993E-2</v>
      </c>
      <c r="N369">
        <v>0.58150000000000002</v>
      </c>
      <c r="O369">
        <v>2.4500000000000001E-2</v>
      </c>
      <c r="P369">
        <v>0.16600000000000001</v>
      </c>
      <c r="Q369" s="1">
        <v>63024.22</v>
      </c>
      <c r="R369">
        <v>0.219</v>
      </c>
      <c r="S369">
        <v>0.2089</v>
      </c>
      <c r="T369">
        <v>0.57210000000000005</v>
      </c>
      <c r="U369">
        <v>32.35</v>
      </c>
      <c r="V369" s="1">
        <v>89279.16</v>
      </c>
      <c r="W369">
        <v>157.21</v>
      </c>
      <c r="X369" s="1">
        <v>124475.81</v>
      </c>
      <c r="Y369">
        <v>0.71530000000000005</v>
      </c>
      <c r="Z369">
        <v>0.24390000000000001</v>
      </c>
      <c r="AA369">
        <v>4.0800000000000003E-2</v>
      </c>
      <c r="AB369">
        <v>0.28470000000000001</v>
      </c>
      <c r="AC369">
        <v>124.48</v>
      </c>
      <c r="AD369" s="1">
        <v>4853.72</v>
      </c>
      <c r="AE369">
        <v>600.58000000000004</v>
      </c>
      <c r="AF369" s="1">
        <v>108379.39</v>
      </c>
      <c r="AG369" t="s">
        <v>4</v>
      </c>
      <c r="AH369" s="1">
        <v>30607</v>
      </c>
      <c r="AI369" s="1">
        <v>46670.7</v>
      </c>
      <c r="AJ369">
        <v>57.09</v>
      </c>
      <c r="AK369">
        <v>35.340000000000003</v>
      </c>
      <c r="AL369">
        <v>40.89</v>
      </c>
      <c r="AM369">
        <v>4.55</v>
      </c>
      <c r="AN369" s="1">
        <v>1250.94</v>
      </c>
      <c r="AO369">
        <v>1.0510999999999999</v>
      </c>
      <c r="AP369" s="1">
        <v>1378.48</v>
      </c>
      <c r="AQ369" s="1">
        <v>2037.65</v>
      </c>
      <c r="AR369" s="1">
        <v>7054.16</v>
      </c>
      <c r="AS369">
        <v>814.94</v>
      </c>
      <c r="AT369">
        <v>319.33</v>
      </c>
      <c r="AU369" s="1">
        <v>11604.56</v>
      </c>
      <c r="AV369" s="1">
        <v>6609.42</v>
      </c>
      <c r="AW369">
        <v>0.4914</v>
      </c>
      <c r="AX369" s="1">
        <v>4793.67</v>
      </c>
      <c r="AY369">
        <v>0.35639999999999999</v>
      </c>
      <c r="AZ369">
        <v>932.81</v>
      </c>
      <c r="BA369">
        <v>6.9400000000000003E-2</v>
      </c>
      <c r="BB369" s="1">
        <v>1113.71</v>
      </c>
      <c r="BC369">
        <v>8.2799999999999999E-2</v>
      </c>
      <c r="BD369" s="1">
        <v>13449.6</v>
      </c>
      <c r="BE369" s="1">
        <v>4671.83</v>
      </c>
      <c r="BF369">
        <v>1.5245</v>
      </c>
      <c r="BG369">
        <v>0.54720000000000002</v>
      </c>
      <c r="BH369">
        <v>0.21529999999999999</v>
      </c>
      <c r="BI369">
        <v>0.19600000000000001</v>
      </c>
      <c r="BJ369">
        <v>2.7799999999999998E-2</v>
      </c>
      <c r="BK369">
        <v>1.37E-2</v>
      </c>
    </row>
    <row r="370" spans="1:63" x14ac:dyDescent="0.25">
      <c r="A370" t="s">
        <v>372</v>
      </c>
      <c r="B370">
        <v>47217</v>
      </c>
      <c r="C370">
        <v>52.05</v>
      </c>
      <c r="D370">
        <v>11.15</v>
      </c>
      <c r="E370">
        <v>580.41</v>
      </c>
      <c r="F370">
        <v>582.33000000000004</v>
      </c>
      <c r="G370">
        <v>3.0999999999999999E-3</v>
      </c>
      <c r="H370">
        <v>2.0000000000000001E-4</v>
      </c>
      <c r="I370">
        <v>8.6999999999999994E-3</v>
      </c>
      <c r="J370">
        <v>8.9999999999999998E-4</v>
      </c>
      <c r="K370">
        <v>4.5100000000000001E-2</v>
      </c>
      <c r="L370">
        <v>0.91820000000000002</v>
      </c>
      <c r="M370">
        <v>2.3800000000000002E-2</v>
      </c>
      <c r="N370">
        <v>0.26690000000000003</v>
      </c>
      <c r="O370">
        <v>3.0999999999999999E-3</v>
      </c>
      <c r="P370">
        <v>0.1295</v>
      </c>
      <c r="Q370" s="1">
        <v>55727.16</v>
      </c>
      <c r="R370">
        <v>0.23710000000000001</v>
      </c>
      <c r="S370">
        <v>0.16350000000000001</v>
      </c>
      <c r="T370">
        <v>0.59940000000000004</v>
      </c>
      <c r="U370">
        <v>6.72</v>
      </c>
      <c r="V370" s="1">
        <v>67027.55</v>
      </c>
      <c r="W370">
        <v>83.55</v>
      </c>
      <c r="X370" s="1">
        <v>226022.75</v>
      </c>
      <c r="Y370">
        <v>0.83140000000000003</v>
      </c>
      <c r="Z370">
        <v>9.2499999999999999E-2</v>
      </c>
      <c r="AA370">
        <v>7.5999999999999998E-2</v>
      </c>
      <c r="AB370">
        <v>0.1686</v>
      </c>
      <c r="AC370">
        <v>226.02</v>
      </c>
      <c r="AD370" s="1">
        <v>6516.77</v>
      </c>
      <c r="AE370">
        <v>702.47</v>
      </c>
      <c r="AF370" s="1">
        <v>212607.82</v>
      </c>
      <c r="AG370" t="s">
        <v>4</v>
      </c>
      <c r="AH370" s="1">
        <v>36309</v>
      </c>
      <c r="AI370" s="1">
        <v>58570.74</v>
      </c>
      <c r="AJ370">
        <v>43.36</v>
      </c>
      <c r="AK370">
        <v>26.63</v>
      </c>
      <c r="AL370">
        <v>30.82</v>
      </c>
      <c r="AM370">
        <v>4.67</v>
      </c>
      <c r="AN370" s="1">
        <v>1732.26</v>
      </c>
      <c r="AO370">
        <v>1.4091</v>
      </c>
      <c r="AP370" s="1">
        <v>1902.83</v>
      </c>
      <c r="AQ370" s="1">
        <v>2532.66</v>
      </c>
      <c r="AR370" s="1">
        <v>7324.47</v>
      </c>
      <c r="AS370">
        <v>609.42999999999995</v>
      </c>
      <c r="AT370">
        <v>427.8</v>
      </c>
      <c r="AU370" s="1">
        <v>12797.19</v>
      </c>
      <c r="AV370" s="1">
        <v>6131.41</v>
      </c>
      <c r="AW370">
        <v>0.39839999999999998</v>
      </c>
      <c r="AX370" s="1">
        <v>6545.49</v>
      </c>
      <c r="AY370">
        <v>0.42530000000000001</v>
      </c>
      <c r="AZ370" s="1">
        <v>2071.94</v>
      </c>
      <c r="BA370">
        <v>0.1346</v>
      </c>
      <c r="BB370">
        <v>642.79</v>
      </c>
      <c r="BC370">
        <v>4.1799999999999997E-2</v>
      </c>
      <c r="BD370" s="1">
        <v>15391.64</v>
      </c>
      <c r="BE370" s="1">
        <v>5081.07</v>
      </c>
      <c r="BF370">
        <v>1.2578</v>
      </c>
      <c r="BG370">
        <v>0.52790000000000004</v>
      </c>
      <c r="BH370">
        <v>0.20760000000000001</v>
      </c>
      <c r="BI370">
        <v>0.20380000000000001</v>
      </c>
      <c r="BJ370">
        <v>3.4000000000000002E-2</v>
      </c>
      <c r="BK370">
        <v>2.6700000000000002E-2</v>
      </c>
    </row>
    <row r="371" spans="1:63" x14ac:dyDescent="0.25">
      <c r="A371" t="s">
        <v>373</v>
      </c>
      <c r="B371">
        <v>45542</v>
      </c>
      <c r="C371">
        <v>84</v>
      </c>
      <c r="D371">
        <v>17.399999999999999</v>
      </c>
      <c r="E371" s="1">
        <v>1461.93</v>
      </c>
      <c r="F371" s="1">
        <v>1421.77</v>
      </c>
      <c r="G371">
        <v>2.5999999999999999E-3</v>
      </c>
      <c r="H371">
        <v>2.9999999999999997E-4</v>
      </c>
      <c r="I371">
        <v>1.21E-2</v>
      </c>
      <c r="J371">
        <v>1E-3</v>
      </c>
      <c r="K371">
        <v>1.5100000000000001E-2</v>
      </c>
      <c r="L371">
        <v>0.93210000000000004</v>
      </c>
      <c r="M371">
        <v>3.6799999999999999E-2</v>
      </c>
      <c r="N371">
        <v>0.7833</v>
      </c>
      <c r="O371">
        <v>8.9999999999999998E-4</v>
      </c>
      <c r="P371">
        <v>0.17829999999999999</v>
      </c>
      <c r="Q371" s="1">
        <v>54609.95</v>
      </c>
      <c r="R371">
        <v>0.2235</v>
      </c>
      <c r="S371">
        <v>0.1774</v>
      </c>
      <c r="T371">
        <v>0.59909999999999997</v>
      </c>
      <c r="U371">
        <v>12.22</v>
      </c>
      <c r="V371" s="1">
        <v>73461.009999999995</v>
      </c>
      <c r="W371">
        <v>114.92</v>
      </c>
      <c r="X371" s="1">
        <v>115556.45</v>
      </c>
      <c r="Y371">
        <v>0.69489999999999996</v>
      </c>
      <c r="Z371">
        <v>0.1535</v>
      </c>
      <c r="AA371">
        <v>0.15160000000000001</v>
      </c>
      <c r="AB371">
        <v>0.30509999999999998</v>
      </c>
      <c r="AC371">
        <v>115.56</v>
      </c>
      <c r="AD371" s="1">
        <v>2934.11</v>
      </c>
      <c r="AE371">
        <v>321.95</v>
      </c>
      <c r="AF371" s="1">
        <v>96856.19</v>
      </c>
      <c r="AG371" t="s">
        <v>4</v>
      </c>
      <c r="AH371" s="1">
        <v>28975</v>
      </c>
      <c r="AI371" s="1">
        <v>43896.26</v>
      </c>
      <c r="AJ371">
        <v>34.29</v>
      </c>
      <c r="AK371">
        <v>23.87</v>
      </c>
      <c r="AL371">
        <v>26.85</v>
      </c>
      <c r="AM371">
        <v>4.09</v>
      </c>
      <c r="AN371" s="1">
        <v>1010.78</v>
      </c>
      <c r="AO371">
        <v>0.8921</v>
      </c>
      <c r="AP371" s="1">
        <v>1555.87</v>
      </c>
      <c r="AQ371" s="1">
        <v>2593.64</v>
      </c>
      <c r="AR371" s="1">
        <v>7088.45</v>
      </c>
      <c r="AS371">
        <v>613.41999999999996</v>
      </c>
      <c r="AT371">
        <v>311.77999999999997</v>
      </c>
      <c r="AU371" s="1">
        <v>12163.15</v>
      </c>
      <c r="AV371" s="1">
        <v>8697.23</v>
      </c>
      <c r="AW371">
        <v>0.62360000000000004</v>
      </c>
      <c r="AX371" s="1">
        <v>2628.25</v>
      </c>
      <c r="AY371">
        <v>0.1885</v>
      </c>
      <c r="AZ371" s="1">
        <v>1296.75</v>
      </c>
      <c r="BA371">
        <v>9.2999999999999999E-2</v>
      </c>
      <c r="BB371" s="1">
        <v>1323.86</v>
      </c>
      <c r="BC371">
        <v>9.4899999999999998E-2</v>
      </c>
      <c r="BD371" s="1">
        <v>13946.09</v>
      </c>
      <c r="BE371" s="1">
        <v>7687.72</v>
      </c>
      <c r="BF371">
        <v>3.4695999999999998</v>
      </c>
      <c r="BG371">
        <v>0.50629999999999997</v>
      </c>
      <c r="BH371">
        <v>0.23780000000000001</v>
      </c>
      <c r="BI371">
        <v>0.2041</v>
      </c>
      <c r="BJ371">
        <v>3.5099999999999999E-2</v>
      </c>
      <c r="BK371">
        <v>1.6799999999999999E-2</v>
      </c>
    </row>
    <row r="372" spans="1:63" x14ac:dyDescent="0.25">
      <c r="A372" t="s">
        <v>374</v>
      </c>
      <c r="B372">
        <v>45567</v>
      </c>
      <c r="C372">
        <v>40.67</v>
      </c>
      <c r="D372">
        <v>31.02</v>
      </c>
      <c r="E372" s="1">
        <v>1261.56</v>
      </c>
      <c r="F372" s="1">
        <v>1177.95</v>
      </c>
      <c r="G372">
        <v>2.3999999999999998E-3</v>
      </c>
      <c r="H372">
        <v>5.0000000000000001E-4</v>
      </c>
      <c r="I372">
        <v>1.11E-2</v>
      </c>
      <c r="J372">
        <v>5.9999999999999995E-4</v>
      </c>
      <c r="K372">
        <v>1.7500000000000002E-2</v>
      </c>
      <c r="L372">
        <v>0.93140000000000001</v>
      </c>
      <c r="M372">
        <v>3.6600000000000001E-2</v>
      </c>
      <c r="N372">
        <v>0.54269999999999996</v>
      </c>
      <c r="O372">
        <v>1.6999999999999999E-3</v>
      </c>
      <c r="P372">
        <v>0.16830000000000001</v>
      </c>
      <c r="Q372" s="1">
        <v>53917.03</v>
      </c>
      <c r="R372">
        <v>0.23</v>
      </c>
      <c r="S372">
        <v>0.1802</v>
      </c>
      <c r="T372">
        <v>0.58979999999999999</v>
      </c>
      <c r="U372">
        <v>11.22</v>
      </c>
      <c r="V372" s="1">
        <v>66514.399999999994</v>
      </c>
      <c r="W372">
        <v>107.8</v>
      </c>
      <c r="X372" s="1">
        <v>130564.92</v>
      </c>
      <c r="Y372">
        <v>0.70920000000000005</v>
      </c>
      <c r="Z372">
        <v>0.16189999999999999</v>
      </c>
      <c r="AA372">
        <v>0.12889999999999999</v>
      </c>
      <c r="AB372">
        <v>0.2908</v>
      </c>
      <c r="AC372">
        <v>130.56</v>
      </c>
      <c r="AD372" s="1">
        <v>3720.11</v>
      </c>
      <c r="AE372">
        <v>432.4</v>
      </c>
      <c r="AF372" s="1">
        <v>114091.03</v>
      </c>
      <c r="AG372" t="s">
        <v>4</v>
      </c>
      <c r="AH372" s="1">
        <v>30067</v>
      </c>
      <c r="AI372" s="1">
        <v>46185.73</v>
      </c>
      <c r="AJ372">
        <v>40.51</v>
      </c>
      <c r="AK372">
        <v>26.2</v>
      </c>
      <c r="AL372">
        <v>31.26</v>
      </c>
      <c r="AM372">
        <v>3.93</v>
      </c>
      <c r="AN372" s="1">
        <v>1449.17</v>
      </c>
      <c r="AO372">
        <v>0.90749999999999997</v>
      </c>
      <c r="AP372" s="1">
        <v>1553.04</v>
      </c>
      <c r="AQ372" s="1">
        <v>2180.96</v>
      </c>
      <c r="AR372" s="1">
        <v>6531.84</v>
      </c>
      <c r="AS372">
        <v>711.53</v>
      </c>
      <c r="AT372">
        <v>289.14</v>
      </c>
      <c r="AU372" s="1">
        <v>11266.51</v>
      </c>
      <c r="AV372" s="1">
        <v>7588.89</v>
      </c>
      <c r="AW372">
        <v>0.56169999999999998</v>
      </c>
      <c r="AX372" s="1">
        <v>3572.33</v>
      </c>
      <c r="AY372">
        <v>0.26440000000000002</v>
      </c>
      <c r="AZ372" s="1">
        <v>1264.07</v>
      </c>
      <c r="BA372">
        <v>9.3600000000000003E-2</v>
      </c>
      <c r="BB372" s="1">
        <v>1084.1500000000001</v>
      </c>
      <c r="BC372">
        <v>8.0299999999999996E-2</v>
      </c>
      <c r="BD372" s="1">
        <v>13509.44</v>
      </c>
      <c r="BE372" s="1">
        <v>6044.36</v>
      </c>
      <c r="BF372">
        <v>2.1718999999999999</v>
      </c>
      <c r="BG372">
        <v>0.50290000000000001</v>
      </c>
      <c r="BH372">
        <v>0.22789999999999999</v>
      </c>
      <c r="BI372">
        <v>0.2155</v>
      </c>
      <c r="BJ372">
        <v>3.3399999999999999E-2</v>
      </c>
      <c r="BK372">
        <v>2.0199999999999999E-2</v>
      </c>
    </row>
    <row r="373" spans="1:63" x14ac:dyDescent="0.25">
      <c r="A373" t="s">
        <v>375</v>
      </c>
      <c r="B373">
        <v>48637</v>
      </c>
      <c r="C373">
        <v>59.48</v>
      </c>
      <c r="D373">
        <v>10.99</v>
      </c>
      <c r="E373">
        <v>653.80999999999995</v>
      </c>
      <c r="F373">
        <v>686.05</v>
      </c>
      <c r="G373">
        <v>2.0999999999999999E-3</v>
      </c>
      <c r="H373">
        <v>6.9999999999999999E-4</v>
      </c>
      <c r="I373">
        <v>5.4000000000000003E-3</v>
      </c>
      <c r="J373">
        <v>5.0000000000000001E-4</v>
      </c>
      <c r="K373">
        <v>1.95E-2</v>
      </c>
      <c r="L373">
        <v>0.95279999999999998</v>
      </c>
      <c r="M373">
        <v>1.9E-2</v>
      </c>
      <c r="N373">
        <v>0.24529999999999999</v>
      </c>
      <c r="O373">
        <v>1.2999999999999999E-3</v>
      </c>
      <c r="P373">
        <v>0.1273</v>
      </c>
      <c r="Q373" s="1">
        <v>55540.75</v>
      </c>
      <c r="R373">
        <v>0.22969999999999999</v>
      </c>
      <c r="S373">
        <v>0.1583</v>
      </c>
      <c r="T373">
        <v>0.61199999999999999</v>
      </c>
      <c r="U373">
        <v>6.41</v>
      </c>
      <c r="V373" s="1">
        <v>67064.44</v>
      </c>
      <c r="W373">
        <v>97.97</v>
      </c>
      <c r="X373" s="1">
        <v>164195.67000000001</v>
      </c>
      <c r="Y373">
        <v>0.87139999999999995</v>
      </c>
      <c r="Z373">
        <v>4.6600000000000003E-2</v>
      </c>
      <c r="AA373">
        <v>8.1900000000000001E-2</v>
      </c>
      <c r="AB373">
        <v>0.12859999999999999</v>
      </c>
      <c r="AC373">
        <v>164.2</v>
      </c>
      <c r="AD373" s="1">
        <v>4254.71</v>
      </c>
      <c r="AE373">
        <v>524.9</v>
      </c>
      <c r="AF373" s="1">
        <v>150344.54999999999</v>
      </c>
      <c r="AG373" t="s">
        <v>4</v>
      </c>
      <c r="AH373" s="1">
        <v>36610</v>
      </c>
      <c r="AI373" s="1">
        <v>55537.65</v>
      </c>
      <c r="AJ373">
        <v>35.72</v>
      </c>
      <c r="AK373">
        <v>24.35</v>
      </c>
      <c r="AL373">
        <v>27.23</v>
      </c>
      <c r="AM373">
        <v>4.82</v>
      </c>
      <c r="AN373" s="1">
        <v>1921.45</v>
      </c>
      <c r="AO373">
        <v>1.3809</v>
      </c>
      <c r="AP373" s="1">
        <v>1565.24</v>
      </c>
      <c r="AQ373" s="1">
        <v>2258.15</v>
      </c>
      <c r="AR373" s="1">
        <v>6551.44</v>
      </c>
      <c r="AS373">
        <v>537.02</v>
      </c>
      <c r="AT373">
        <v>423.79</v>
      </c>
      <c r="AU373" s="1">
        <v>11335.64</v>
      </c>
      <c r="AV373" s="1">
        <v>6376.09</v>
      </c>
      <c r="AW373">
        <v>0.46339999999999998</v>
      </c>
      <c r="AX373" s="1">
        <v>4874.6899999999996</v>
      </c>
      <c r="AY373">
        <v>0.3543</v>
      </c>
      <c r="AZ373" s="1">
        <v>1931.68</v>
      </c>
      <c r="BA373">
        <v>0.1404</v>
      </c>
      <c r="BB373">
        <v>576.80999999999995</v>
      </c>
      <c r="BC373">
        <v>4.19E-2</v>
      </c>
      <c r="BD373" s="1">
        <v>13759.27</v>
      </c>
      <c r="BE373" s="1">
        <v>6251.24</v>
      </c>
      <c r="BF373">
        <v>1.8767</v>
      </c>
      <c r="BG373">
        <v>0.53300000000000003</v>
      </c>
      <c r="BH373">
        <v>0.21</v>
      </c>
      <c r="BI373">
        <v>0.188</v>
      </c>
      <c r="BJ373">
        <v>3.7999999999999999E-2</v>
      </c>
      <c r="BK373">
        <v>3.1E-2</v>
      </c>
    </row>
    <row r="374" spans="1:63" x14ac:dyDescent="0.25">
      <c r="A374" t="s">
        <v>376</v>
      </c>
      <c r="B374">
        <v>44495</v>
      </c>
      <c r="C374">
        <v>12.81</v>
      </c>
      <c r="D374">
        <v>198.34</v>
      </c>
      <c r="E374" s="1">
        <v>2540.61</v>
      </c>
      <c r="F374" s="1">
        <v>2384.7199999999998</v>
      </c>
      <c r="G374">
        <v>6.6E-3</v>
      </c>
      <c r="H374">
        <v>8.0000000000000004E-4</v>
      </c>
      <c r="I374">
        <v>9.4E-2</v>
      </c>
      <c r="J374">
        <v>1.6999999999999999E-3</v>
      </c>
      <c r="K374">
        <v>4.1500000000000002E-2</v>
      </c>
      <c r="L374">
        <v>0.76139999999999997</v>
      </c>
      <c r="M374">
        <v>9.3899999999999997E-2</v>
      </c>
      <c r="N374">
        <v>0.80889999999999995</v>
      </c>
      <c r="O374">
        <v>1.4999999999999999E-2</v>
      </c>
      <c r="P374">
        <v>0.17530000000000001</v>
      </c>
      <c r="Q374" s="1">
        <v>58779.56</v>
      </c>
      <c r="R374">
        <v>0.24399999999999999</v>
      </c>
      <c r="S374">
        <v>0.19289999999999999</v>
      </c>
      <c r="T374">
        <v>0.56310000000000004</v>
      </c>
      <c r="U374">
        <v>19.22</v>
      </c>
      <c r="V374" s="1">
        <v>77112.600000000006</v>
      </c>
      <c r="W374">
        <v>129.19999999999999</v>
      </c>
      <c r="X374" s="1">
        <v>101450.52</v>
      </c>
      <c r="Y374">
        <v>0.68830000000000002</v>
      </c>
      <c r="Z374">
        <v>0.24390000000000001</v>
      </c>
      <c r="AA374">
        <v>6.7799999999999999E-2</v>
      </c>
      <c r="AB374">
        <v>0.31169999999999998</v>
      </c>
      <c r="AC374">
        <v>101.45</v>
      </c>
      <c r="AD374" s="1">
        <v>3633</v>
      </c>
      <c r="AE374">
        <v>476.21</v>
      </c>
      <c r="AF374" s="1">
        <v>88677.82</v>
      </c>
      <c r="AG374" t="s">
        <v>4</v>
      </c>
      <c r="AH374" s="1">
        <v>27548</v>
      </c>
      <c r="AI374" s="1">
        <v>42752.61</v>
      </c>
      <c r="AJ374">
        <v>51.59</v>
      </c>
      <c r="AK374">
        <v>32.909999999999997</v>
      </c>
      <c r="AL374">
        <v>38.03</v>
      </c>
      <c r="AM374">
        <v>4.24</v>
      </c>
      <c r="AN374">
        <v>221.34</v>
      </c>
      <c r="AO374">
        <v>0.91400000000000003</v>
      </c>
      <c r="AP374" s="1">
        <v>1489.97</v>
      </c>
      <c r="AQ374" s="1">
        <v>2231.0700000000002</v>
      </c>
      <c r="AR374" s="1">
        <v>7167.67</v>
      </c>
      <c r="AS374">
        <v>723</v>
      </c>
      <c r="AT374">
        <v>376.53</v>
      </c>
      <c r="AU374" s="1">
        <v>11988.25</v>
      </c>
      <c r="AV374" s="1">
        <v>8250.5400000000009</v>
      </c>
      <c r="AW374">
        <v>0.58089999999999997</v>
      </c>
      <c r="AX374" s="1">
        <v>3335.94</v>
      </c>
      <c r="AY374">
        <v>0.2349</v>
      </c>
      <c r="AZ374" s="1">
        <v>1207.5899999999999</v>
      </c>
      <c r="BA374">
        <v>8.5000000000000006E-2</v>
      </c>
      <c r="BB374" s="1">
        <v>1408.88</v>
      </c>
      <c r="BC374">
        <v>9.9199999999999997E-2</v>
      </c>
      <c r="BD374" s="1">
        <v>14202.95</v>
      </c>
      <c r="BE374" s="1">
        <v>6443.74</v>
      </c>
      <c r="BF374">
        <v>2.6867999999999999</v>
      </c>
      <c r="BG374">
        <v>0.51549999999999996</v>
      </c>
      <c r="BH374">
        <v>0.21629999999999999</v>
      </c>
      <c r="BI374">
        <v>0.22320000000000001</v>
      </c>
      <c r="BJ374">
        <v>2.9700000000000001E-2</v>
      </c>
      <c r="BK374">
        <v>1.5299999999999999E-2</v>
      </c>
    </row>
    <row r="375" spans="1:63" x14ac:dyDescent="0.25">
      <c r="A375" t="s">
        <v>377</v>
      </c>
      <c r="B375">
        <v>48900</v>
      </c>
      <c r="C375">
        <v>120.48</v>
      </c>
      <c r="D375">
        <v>7.04</v>
      </c>
      <c r="E375">
        <v>848.5</v>
      </c>
      <c r="F375">
        <v>867.92</v>
      </c>
      <c r="G375">
        <v>1.9E-3</v>
      </c>
      <c r="H375">
        <v>2.9999999999999997E-4</v>
      </c>
      <c r="I375">
        <v>3.5999999999999999E-3</v>
      </c>
      <c r="J375">
        <v>1E-3</v>
      </c>
      <c r="K375">
        <v>1.3299999999999999E-2</v>
      </c>
      <c r="L375">
        <v>0.96140000000000003</v>
      </c>
      <c r="M375">
        <v>1.8599999999999998E-2</v>
      </c>
      <c r="N375">
        <v>0.37990000000000002</v>
      </c>
      <c r="O375">
        <v>1E-3</v>
      </c>
      <c r="P375">
        <v>0.1431</v>
      </c>
      <c r="Q375" s="1">
        <v>54728.41</v>
      </c>
      <c r="R375">
        <v>0.2162</v>
      </c>
      <c r="S375">
        <v>0.18240000000000001</v>
      </c>
      <c r="T375">
        <v>0.60150000000000003</v>
      </c>
      <c r="U375">
        <v>9.92</v>
      </c>
      <c r="V375" s="1">
        <v>61905.84</v>
      </c>
      <c r="W375">
        <v>81.900000000000006</v>
      </c>
      <c r="X375" s="1">
        <v>177692.54</v>
      </c>
      <c r="Y375">
        <v>0.76770000000000005</v>
      </c>
      <c r="Z375">
        <v>9.5699999999999993E-2</v>
      </c>
      <c r="AA375">
        <v>0.13650000000000001</v>
      </c>
      <c r="AB375">
        <v>0.23230000000000001</v>
      </c>
      <c r="AC375">
        <v>177.69</v>
      </c>
      <c r="AD375" s="1">
        <v>4465.7</v>
      </c>
      <c r="AE375">
        <v>458.01</v>
      </c>
      <c r="AF375" s="1">
        <v>157712.74</v>
      </c>
      <c r="AG375" t="s">
        <v>4</v>
      </c>
      <c r="AH375" s="1">
        <v>32614</v>
      </c>
      <c r="AI375" s="1">
        <v>51776.4</v>
      </c>
      <c r="AJ375">
        <v>33.950000000000003</v>
      </c>
      <c r="AK375">
        <v>23.39</v>
      </c>
      <c r="AL375">
        <v>25.43</v>
      </c>
      <c r="AM375">
        <v>4.6100000000000003</v>
      </c>
      <c r="AN375" s="1">
        <v>1346.71</v>
      </c>
      <c r="AO375">
        <v>1.3382000000000001</v>
      </c>
      <c r="AP375" s="1">
        <v>1697.18</v>
      </c>
      <c r="AQ375" s="1">
        <v>2565.96</v>
      </c>
      <c r="AR375" s="1">
        <v>6791.75</v>
      </c>
      <c r="AS375">
        <v>600.12</v>
      </c>
      <c r="AT375">
        <v>358.69</v>
      </c>
      <c r="AU375" s="1">
        <v>12013.69</v>
      </c>
      <c r="AV375" s="1">
        <v>7126.67</v>
      </c>
      <c r="AW375">
        <v>0.50229999999999997</v>
      </c>
      <c r="AX375" s="1">
        <v>4490.53</v>
      </c>
      <c r="AY375">
        <v>0.3165</v>
      </c>
      <c r="AZ375" s="1">
        <v>1829.1</v>
      </c>
      <c r="BA375">
        <v>0.12889999999999999</v>
      </c>
      <c r="BB375">
        <v>740.76</v>
      </c>
      <c r="BC375">
        <v>5.2200000000000003E-2</v>
      </c>
      <c r="BD375" s="1">
        <v>14187.07</v>
      </c>
      <c r="BE375" s="1">
        <v>6857.82</v>
      </c>
      <c r="BF375">
        <v>2.3849999999999998</v>
      </c>
      <c r="BG375">
        <v>0.51160000000000005</v>
      </c>
      <c r="BH375">
        <v>0.22409999999999999</v>
      </c>
      <c r="BI375">
        <v>0.20080000000000001</v>
      </c>
      <c r="BJ375">
        <v>3.9199999999999999E-2</v>
      </c>
      <c r="BK375">
        <v>2.4299999999999999E-2</v>
      </c>
    </row>
    <row r="376" spans="1:63" x14ac:dyDescent="0.25">
      <c r="A376" t="s">
        <v>378</v>
      </c>
      <c r="B376">
        <v>50047</v>
      </c>
      <c r="C376">
        <v>26.71</v>
      </c>
      <c r="D376">
        <v>173.09</v>
      </c>
      <c r="E376" s="1">
        <v>4623.92</v>
      </c>
      <c r="F376" s="1">
        <v>4531.1000000000004</v>
      </c>
      <c r="G376">
        <v>3.9899999999999998E-2</v>
      </c>
      <c r="H376">
        <v>1E-3</v>
      </c>
      <c r="I376">
        <v>5.0500000000000003E-2</v>
      </c>
      <c r="J376">
        <v>1E-3</v>
      </c>
      <c r="K376">
        <v>4.3999999999999997E-2</v>
      </c>
      <c r="L376">
        <v>0.82250000000000001</v>
      </c>
      <c r="M376">
        <v>4.1099999999999998E-2</v>
      </c>
      <c r="N376">
        <v>0.18709999999999999</v>
      </c>
      <c r="O376">
        <v>1.6899999999999998E-2</v>
      </c>
      <c r="P376">
        <v>0.1235</v>
      </c>
      <c r="Q376" s="1">
        <v>70457.399999999994</v>
      </c>
      <c r="R376">
        <v>0.17849999999999999</v>
      </c>
      <c r="S376">
        <v>0.18840000000000001</v>
      </c>
      <c r="T376">
        <v>0.63319999999999999</v>
      </c>
      <c r="U376">
        <v>26.98</v>
      </c>
      <c r="V376" s="1">
        <v>95321.32</v>
      </c>
      <c r="W376">
        <v>168.93</v>
      </c>
      <c r="X376" s="1">
        <v>231471.12</v>
      </c>
      <c r="Y376">
        <v>0.75860000000000005</v>
      </c>
      <c r="Z376">
        <v>0.20860000000000001</v>
      </c>
      <c r="AA376">
        <v>3.2800000000000003E-2</v>
      </c>
      <c r="AB376">
        <v>0.2414</v>
      </c>
      <c r="AC376">
        <v>231.47</v>
      </c>
      <c r="AD376" s="1">
        <v>9122.91</v>
      </c>
      <c r="AE376">
        <v>962.97</v>
      </c>
      <c r="AF376" s="1">
        <v>224036.8</v>
      </c>
      <c r="AG376" t="s">
        <v>4</v>
      </c>
      <c r="AH376" s="1">
        <v>44537</v>
      </c>
      <c r="AI376" s="1">
        <v>82695.48</v>
      </c>
      <c r="AJ376">
        <v>69.12</v>
      </c>
      <c r="AK376">
        <v>37.869999999999997</v>
      </c>
      <c r="AL376">
        <v>41.98</v>
      </c>
      <c r="AM376">
        <v>4.99</v>
      </c>
      <c r="AN376" s="1">
        <v>1368.23</v>
      </c>
      <c r="AO376">
        <v>0.73560000000000003</v>
      </c>
      <c r="AP376" s="1">
        <v>1463.74</v>
      </c>
      <c r="AQ376" s="1">
        <v>2177.38</v>
      </c>
      <c r="AR376" s="1">
        <v>7040.23</v>
      </c>
      <c r="AS376">
        <v>748.87</v>
      </c>
      <c r="AT376">
        <v>357.56</v>
      </c>
      <c r="AU376" s="1">
        <v>11787.78</v>
      </c>
      <c r="AV376" s="1">
        <v>3387.28</v>
      </c>
      <c r="AW376">
        <v>0.26329999999999998</v>
      </c>
      <c r="AX376" s="1">
        <v>7948.36</v>
      </c>
      <c r="AY376">
        <v>0.61780000000000002</v>
      </c>
      <c r="AZ376" s="1">
        <v>1059.51</v>
      </c>
      <c r="BA376">
        <v>8.2400000000000001E-2</v>
      </c>
      <c r="BB376">
        <v>470.37</v>
      </c>
      <c r="BC376">
        <v>3.6600000000000001E-2</v>
      </c>
      <c r="BD376" s="1">
        <v>12865.53</v>
      </c>
      <c r="BE376" s="1">
        <v>2058.1</v>
      </c>
      <c r="BF376">
        <v>0.26590000000000003</v>
      </c>
      <c r="BG376">
        <v>0.58299999999999996</v>
      </c>
      <c r="BH376">
        <v>0.22409999999999999</v>
      </c>
      <c r="BI376">
        <v>0.1472</v>
      </c>
      <c r="BJ376">
        <v>3.04E-2</v>
      </c>
      <c r="BK376">
        <v>1.5299999999999999E-2</v>
      </c>
    </row>
    <row r="377" spans="1:63" x14ac:dyDescent="0.25">
      <c r="A377" t="s">
        <v>379</v>
      </c>
      <c r="B377">
        <v>50708</v>
      </c>
      <c r="C377">
        <v>45.9</v>
      </c>
      <c r="D377">
        <v>21.26</v>
      </c>
      <c r="E377">
        <v>975.75</v>
      </c>
      <c r="F377">
        <v>947.43</v>
      </c>
      <c r="G377">
        <v>3.5999999999999999E-3</v>
      </c>
      <c r="H377">
        <v>5.9999999999999995E-4</v>
      </c>
      <c r="I377">
        <v>1.34E-2</v>
      </c>
      <c r="J377">
        <v>1.1999999999999999E-3</v>
      </c>
      <c r="K377">
        <v>3.3599999999999998E-2</v>
      </c>
      <c r="L377">
        <v>0.90539999999999998</v>
      </c>
      <c r="M377">
        <v>4.2200000000000001E-2</v>
      </c>
      <c r="N377">
        <v>0.47320000000000001</v>
      </c>
      <c r="O377">
        <v>3.3E-3</v>
      </c>
      <c r="P377">
        <v>0.15790000000000001</v>
      </c>
      <c r="Q377" s="1">
        <v>53866.57</v>
      </c>
      <c r="R377">
        <v>0.24840000000000001</v>
      </c>
      <c r="S377">
        <v>0.20549999999999999</v>
      </c>
      <c r="T377">
        <v>0.54610000000000003</v>
      </c>
      <c r="U377">
        <v>9.42</v>
      </c>
      <c r="V377" s="1">
        <v>63451.68</v>
      </c>
      <c r="W377">
        <v>99.86</v>
      </c>
      <c r="X377" s="1">
        <v>158502.53</v>
      </c>
      <c r="Y377">
        <v>0.74039999999999995</v>
      </c>
      <c r="Z377">
        <v>0.15290000000000001</v>
      </c>
      <c r="AA377">
        <v>0.10680000000000001</v>
      </c>
      <c r="AB377">
        <v>0.2596</v>
      </c>
      <c r="AC377">
        <v>158.5</v>
      </c>
      <c r="AD377" s="1">
        <v>4411.26</v>
      </c>
      <c r="AE377">
        <v>503.38</v>
      </c>
      <c r="AF377" s="1">
        <v>131421.51</v>
      </c>
      <c r="AG377" t="s">
        <v>4</v>
      </c>
      <c r="AH377" s="1">
        <v>32392</v>
      </c>
      <c r="AI377" s="1">
        <v>49139.86</v>
      </c>
      <c r="AJ377">
        <v>42.87</v>
      </c>
      <c r="AK377">
        <v>25</v>
      </c>
      <c r="AL377">
        <v>30.31</v>
      </c>
      <c r="AM377">
        <v>4.3600000000000003</v>
      </c>
      <c r="AN377" s="1">
        <v>1489.47</v>
      </c>
      <c r="AO377">
        <v>0.96879999999999999</v>
      </c>
      <c r="AP377" s="1">
        <v>1626.21</v>
      </c>
      <c r="AQ377" s="1">
        <v>2204.4299999999998</v>
      </c>
      <c r="AR377" s="1">
        <v>6507.45</v>
      </c>
      <c r="AS377">
        <v>682.26</v>
      </c>
      <c r="AT377">
        <v>277.3</v>
      </c>
      <c r="AU377" s="1">
        <v>11297.65</v>
      </c>
      <c r="AV377" s="1">
        <v>6772.49</v>
      </c>
      <c r="AW377">
        <v>0.50229999999999997</v>
      </c>
      <c r="AX377" s="1">
        <v>4210.1499999999996</v>
      </c>
      <c r="AY377">
        <v>0.31219999999999998</v>
      </c>
      <c r="AZ377" s="1">
        <v>1586.88</v>
      </c>
      <c r="BA377">
        <v>0.1177</v>
      </c>
      <c r="BB377">
        <v>914.28</v>
      </c>
      <c r="BC377">
        <v>6.7799999999999999E-2</v>
      </c>
      <c r="BD377" s="1">
        <v>13483.79</v>
      </c>
      <c r="BE377" s="1">
        <v>5537.34</v>
      </c>
      <c r="BF377">
        <v>1.7425999999999999</v>
      </c>
      <c r="BG377">
        <v>0.50129999999999997</v>
      </c>
      <c r="BH377">
        <v>0.2175</v>
      </c>
      <c r="BI377">
        <v>0.2263</v>
      </c>
      <c r="BJ377">
        <v>3.1399999999999997E-2</v>
      </c>
      <c r="BK377">
        <v>2.35E-2</v>
      </c>
    </row>
    <row r="378" spans="1:63" x14ac:dyDescent="0.25">
      <c r="A378" t="s">
        <v>380</v>
      </c>
      <c r="B378">
        <v>44503</v>
      </c>
      <c r="C378">
        <v>27.14</v>
      </c>
      <c r="D378">
        <v>186.98</v>
      </c>
      <c r="E378" s="1">
        <v>5075.18</v>
      </c>
      <c r="F378" s="1">
        <v>4950.4799999999996</v>
      </c>
      <c r="G378">
        <v>2.41E-2</v>
      </c>
      <c r="H378">
        <v>5.9999999999999995E-4</v>
      </c>
      <c r="I378">
        <v>3.2800000000000003E-2</v>
      </c>
      <c r="J378">
        <v>1E-3</v>
      </c>
      <c r="K378">
        <v>3.6299999999999999E-2</v>
      </c>
      <c r="L378">
        <v>0.86550000000000005</v>
      </c>
      <c r="M378">
        <v>3.9899999999999998E-2</v>
      </c>
      <c r="N378">
        <v>0.21290000000000001</v>
      </c>
      <c r="O378">
        <v>1.3100000000000001E-2</v>
      </c>
      <c r="P378">
        <v>0.13070000000000001</v>
      </c>
      <c r="Q378" s="1">
        <v>69018.070000000007</v>
      </c>
      <c r="R378">
        <v>0.1951</v>
      </c>
      <c r="S378">
        <v>0.19009999999999999</v>
      </c>
      <c r="T378">
        <v>0.61480000000000001</v>
      </c>
      <c r="U378">
        <v>26.62</v>
      </c>
      <c r="V378" s="1">
        <v>95712.84</v>
      </c>
      <c r="W378">
        <v>187.46</v>
      </c>
      <c r="X378" s="1">
        <v>196310.65</v>
      </c>
      <c r="Y378">
        <v>0.77580000000000005</v>
      </c>
      <c r="Z378">
        <v>0.19259999999999999</v>
      </c>
      <c r="AA378">
        <v>3.15E-2</v>
      </c>
      <c r="AB378">
        <v>0.22420000000000001</v>
      </c>
      <c r="AC378">
        <v>196.31</v>
      </c>
      <c r="AD378" s="1">
        <v>7600.94</v>
      </c>
      <c r="AE378">
        <v>862.93</v>
      </c>
      <c r="AF378" s="1">
        <v>184329.42</v>
      </c>
      <c r="AG378" t="s">
        <v>4</v>
      </c>
      <c r="AH378" s="1">
        <v>41820</v>
      </c>
      <c r="AI378" s="1">
        <v>71572.509999999995</v>
      </c>
      <c r="AJ378">
        <v>67.13</v>
      </c>
      <c r="AK378">
        <v>37.14</v>
      </c>
      <c r="AL378">
        <v>41.02</v>
      </c>
      <c r="AM378">
        <v>4.57</v>
      </c>
      <c r="AN378">
        <v>0</v>
      </c>
      <c r="AO378">
        <v>0.77739999999999998</v>
      </c>
      <c r="AP378" s="1">
        <v>1414.13</v>
      </c>
      <c r="AQ378" s="1">
        <v>2034.13</v>
      </c>
      <c r="AR378" s="1">
        <v>6830.66</v>
      </c>
      <c r="AS378">
        <v>749.98</v>
      </c>
      <c r="AT378">
        <v>361.76</v>
      </c>
      <c r="AU378" s="1">
        <v>11390.67</v>
      </c>
      <c r="AV378" s="1">
        <v>4019.45</v>
      </c>
      <c r="AW378">
        <v>0.3276</v>
      </c>
      <c r="AX378" s="1">
        <v>6579.07</v>
      </c>
      <c r="AY378">
        <v>0.53620000000000001</v>
      </c>
      <c r="AZ378" s="1">
        <v>1138.3599999999999</v>
      </c>
      <c r="BA378">
        <v>9.2799999999999994E-2</v>
      </c>
      <c r="BB378">
        <v>532.11</v>
      </c>
      <c r="BC378">
        <v>4.3400000000000001E-2</v>
      </c>
      <c r="BD378" s="1">
        <v>12268.99</v>
      </c>
      <c r="BE378" s="1">
        <v>2780.44</v>
      </c>
      <c r="BF378">
        <v>0.44579999999999997</v>
      </c>
      <c r="BG378">
        <v>0.58819999999999995</v>
      </c>
      <c r="BH378">
        <v>0.2283</v>
      </c>
      <c r="BI378">
        <v>0.13880000000000001</v>
      </c>
      <c r="BJ378">
        <v>2.9399999999999999E-2</v>
      </c>
      <c r="BK378">
        <v>1.5299999999999999E-2</v>
      </c>
    </row>
    <row r="379" spans="1:63" x14ac:dyDescent="0.25">
      <c r="A379" t="s">
        <v>381</v>
      </c>
      <c r="B379">
        <v>50641</v>
      </c>
      <c r="C379">
        <v>83.86</v>
      </c>
      <c r="D379">
        <v>8.75</v>
      </c>
      <c r="E379">
        <v>733.95</v>
      </c>
      <c r="F379">
        <v>716.37</v>
      </c>
      <c r="G379">
        <v>3.0000000000000001E-3</v>
      </c>
      <c r="H379">
        <v>4.0000000000000002E-4</v>
      </c>
      <c r="I379">
        <v>6.6E-3</v>
      </c>
      <c r="J379">
        <v>5.9999999999999995E-4</v>
      </c>
      <c r="K379">
        <v>5.7200000000000001E-2</v>
      </c>
      <c r="L379">
        <v>0.90700000000000003</v>
      </c>
      <c r="M379">
        <v>2.5100000000000001E-2</v>
      </c>
      <c r="N379">
        <v>0.33900000000000002</v>
      </c>
      <c r="O379">
        <v>3.5000000000000001E-3</v>
      </c>
      <c r="P379">
        <v>0.15229999999999999</v>
      </c>
      <c r="Q379" s="1">
        <v>56071.69</v>
      </c>
      <c r="R379">
        <v>0.23599999999999999</v>
      </c>
      <c r="S379">
        <v>0.1759</v>
      </c>
      <c r="T379">
        <v>0.58809999999999996</v>
      </c>
      <c r="U379">
        <v>8</v>
      </c>
      <c r="V379" s="1">
        <v>67807.97</v>
      </c>
      <c r="W379">
        <v>88.32</v>
      </c>
      <c r="X379" s="1">
        <v>185698.69</v>
      </c>
      <c r="Y379">
        <v>0.79210000000000003</v>
      </c>
      <c r="Z379">
        <v>8.3400000000000002E-2</v>
      </c>
      <c r="AA379">
        <v>0.1244</v>
      </c>
      <c r="AB379">
        <v>0.2079</v>
      </c>
      <c r="AC379">
        <v>185.7</v>
      </c>
      <c r="AD379" s="1">
        <v>5080.09</v>
      </c>
      <c r="AE379">
        <v>532.4</v>
      </c>
      <c r="AF379" s="1">
        <v>171170.69</v>
      </c>
      <c r="AG379" t="s">
        <v>4</v>
      </c>
      <c r="AH379" s="1">
        <v>34792</v>
      </c>
      <c r="AI379" s="1">
        <v>52184.04</v>
      </c>
      <c r="AJ379">
        <v>39.31</v>
      </c>
      <c r="AK379">
        <v>25.02</v>
      </c>
      <c r="AL379">
        <v>30.13</v>
      </c>
      <c r="AM379">
        <v>4.1500000000000004</v>
      </c>
      <c r="AN379" s="1">
        <v>1702.67</v>
      </c>
      <c r="AO379">
        <v>1.5929</v>
      </c>
      <c r="AP379" s="1">
        <v>1845.89</v>
      </c>
      <c r="AQ379" s="1">
        <v>2471.5</v>
      </c>
      <c r="AR379" s="1">
        <v>7329.16</v>
      </c>
      <c r="AS379">
        <v>541.55999999999995</v>
      </c>
      <c r="AT379">
        <v>321.86</v>
      </c>
      <c r="AU379" s="1">
        <v>12509.98</v>
      </c>
      <c r="AV379" s="1">
        <v>6783.82</v>
      </c>
      <c r="AW379">
        <v>0.44290000000000002</v>
      </c>
      <c r="AX379" s="1">
        <v>5922.66</v>
      </c>
      <c r="AY379">
        <v>0.38669999999999999</v>
      </c>
      <c r="AZ379" s="1">
        <v>1842.69</v>
      </c>
      <c r="BA379">
        <v>0.1203</v>
      </c>
      <c r="BB379">
        <v>766.69</v>
      </c>
      <c r="BC379">
        <v>5.0099999999999999E-2</v>
      </c>
      <c r="BD379" s="1">
        <v>15315.86</v>
      </c>
      <c r="BE379" s="1">
        <v>5423.4</v>
      </c>
      <c r="BF379">
        <v>1.7819</v>
      </c>
      <c r="BG379">
        <v>0.52270000000000005</v>
      </c>
      <c r="BH379">
        <v>0.21060000000000001</v>
      </c>
      <c r="BI379">
        <v>0.20680000000000001</v>
      </c>
      <c r="BJ379">
        <v>3.3000000000000002E-2</v>
      </c>
      <c r="BK379">
        <v>2.69E-2</v>
      </c>
    </row>
    <row r="380" spans="1:63" x14ac:dyDescent="0.25">
      <c r="A380" t="s">
        <v>382</v>
      </c>
      <c r="B380">
        <v>44511</v>
      </c>
      <c r="C380">
        <v>7.81</v>
      </c>
      <c r="D380">
        <v>393.6</v>
      </c>
      <c r="E380" s="1">
        <v>3073.85</v>
      </c>
      <c r="F380" s="1">
        <v>2646.04</v>
      </c>
      <c r="G380">
        <v>9.1999999999999998E-3</v>
      </c>
      <c r="H380">
        <v>8.0000000000000004E-4</v>
      </c>
      <c r="I380">
        <v>0.52280000000000004</v>
      </c>
      <c r="J380">
        <v>1.5E-3</v>
      </c>
      <c r="K380">
        <v>9.4299999999999995E-2</v>
      </c>
      <c r="L380">
        <v>0.28660000000000002</v>
      </c>
      <c r="M380">
        <v>8.48E-2</v>
      </c>
      <c r="N380">
        <v>0.84260000000000002</v>
      </c>
      <c r="O380">
        <v>4.7100000000000003E-2</v>
      </c>
      <c r="P380">
        <v>0.19320000000000001</v>
      </c>
      <c r="Q380" s="1">
        <v>63512.72</v>
      </c>
      <c r="R380">
        <v>0.27310000000000001</v>
      </c>
      <c r="S380">
        <v>0.21210000000000001</v>
      </c>
      <c r="T380">
        <v>0.51480000000000004</v>
      </c>
      <c r="U380">
        <v>23.47</v>
      </c>
      <c r="V380" s="1">
        <v>88135.35</v>
      </c>
      <c r="W380">
        <v>129.26</v>
      </c>
      <c r="X380" s="1">
        <v>103110.88</v>
      </c>
      <c r="Y380">
        <v>0.62060000000000004</v>
      </c>
      <c r="Z380">
        <v>0.31590000000000001</v>
      </c>
      <c r="AA380">
        <v>6.3500000000000001E-2</v>
      </c>
      <c r="AB380">
        <v>0.37940000000000002</v>
      </c>
      <c r="AC380">
        <v>103.11</v>
      </c>
      <c r="AD380" s="1">
        <v>5228.9799999999996</v>
      </c>
      <c r="AE380">
        <v>572.83000000000004</v>
      </c>
      <c r="AF380" s="1">
        <v>103161.29</v>
      </c>
      <c r="AG380" t="s">
        <v>4</v>
      </c>
      <c r="AH380" s="1">
        <v>28505</v>
      </c>
      <c r="AI380" s="1">
        <v>40849.870000000003</v>
      </c>
      <c r="AJ380">
        <v>70.790000000000006</v>
      </c>
      <c r="AK380">
        <v>46.31</v>
      </c>
      <c r="AL380">
        <v>53.06</v>
      </c>
      <c r="AM380">
        <v>4.7</v>
      </c>
      <c r="AN380">
        <v>0</v>
      </c>
      <c r="AO380">
        <v>1.2269000000000001</v>
      </c>
      <c r="AP380" s="1">
        <v>2069.31</v>
      </c>
      <c r="AQ380" s="1">
        <v>2541.4</v>
      </c>
      <c r="AR380" s="1">
        <v>7621.39</v>
      </c>
      <c r="AS380">
        <v>923.2</v>
      </c>
      <c r="AT380">
        <v>486.89</v>
      </c>
      <c r="AU380" s="1">
        <v>13642.18</v>
      </c>
      <c r="AV380" s="1">
        <v>8266.6299999999992</v>
      </c>
      <c r="AW380">
        <v>0.50280000000000002</v>
      </c>
      <c r="AX380" s="1">
        <v>5491.29</v>
      </c>
      <c r="AY380">
        <v>0.33400000000000002</v>
      </c>
      <c r="AZ380" s="1">
        <v>1113.79</v>
      </c>
      <c r="BA380">
        <v>6.7699999999999996E-2</v>
      </c>
      <c r="BB380" s="1">
        <v>1569.23</v>
      </c>
      <c r="BC380">
        <v>9.5399999999999999E-2</v>
      </c>
      <c r="BD380" s="1">
        <v>16440.939999999999</v>
      </c>
      <c r="BE380" s="1">
        <v>5289.35</v>
      </c>
      <c r="BF380">
        <v>2.3386999999999998</v>
      </c>
      <c r="BG380">
        <v>0.50439999999999996</v>
      </c>
      <c r="BH380">
        <v>0.19700000000000001</v>
      </c>
      <c r="BI380">
        <v>0.25679999999999997</v>
      </c>
      <c r="BJ380">
        <v>2.6700000000000002E-2</v>
      </c>
      <c r="BK380">
        <v>1.5100000000000001E-2</v>
      </c>
    </row>
    <row r="381" spans="1:63" x14ac:dyDescent="0.25">
      <c r="A381" t="s">
        <v>383</v>
      </c>
      <c r="B381">
        <v>48025</v>
      </c>
      <c r="C381">
        <v>129.62</v>
      </c>
      <c r="D381">
        <v>11.46</v>
      </c>
      <c r="E381" s="1">
        <v>1485.59</v>
      </c>
      <c r="F381" s="1">
        <v>1436.4</v>
      </c>
      <c r="G381">
        <v>1.5E-3</v>
      </c>
      <c r="H381">
        <v>2.0000000000000001E-4</v>
      </c>
      <c r="I381">
        <v>5.3E-3</v>
      </c>
      <c r="J381">
        <v>8.9999999999999998E-4</v>
      </c>
      <c r="K381">
        <v>1.24E-2</v>
      </c>
      <c r="L381">
        <v>0.96409999999999996</v>
      </c>
      <c r="M381">
        <v>1.5599999999999999E-2</v>
      </c>
      <c r="N381">
        <v>0.38969999999999999</v>
      </c>
      <c r="O381">
        <v>1.4E-3</v>
      </c>
      <c r="P381">
        <v>0.14879999999999999</v>
      </c>
      <c r="Q381" s="1">
        <v>55835.98</v>
      </c>
      <c r="R381">
        <v>0.20660000000000001</v>
      </c>
      <c r="S381">
        <v>0.1799</v>
      </c>
      <c r="T381">
        <v>0.61350000000000005</v>
      </c>
      <c r="U381">
        <v>13.2</v>
      </c>
      <c r="V381" s="1">
        <v>67895.66</v>
      </c>
      <c r="W381">
        <v>108.36</v>
      </c>
      <c r="X381" s="1">
        <v>173129.41</v>
      </c>
      <c r="Y381">
        <v>0.7319</v>
      </c>
      <c r="Z381">
        <v>0.1134</v>
      </c>
      <c r="AA381">
        <v>0.1547</v>
      </c>
      <c r="AB381">
        <v>0.2681</v>
      </c>
      <c r="AC381">
        <v>173.13</v>
      </c>
      <c r="AD381" s="1">
        <v>4474.87</v>
      </c>
      <c r="AE381">
        <v>447.09</v>
      </c>
      <c r="AF381" s="1">
        <v>149565.1</v>
      </c>
      <c r="AG381" t="s">
        <v>4</v>
      </c>
      <c r="AH381" s="1">
        <v>34508</v>
      </c>
      <c r="AI381" s="1">
        <v>53362.28</v>
      </c>
      <c r="AJ381">
        <v>35.4</v>
      </c>
      <c r="AK381">
        <v>23.82</v>
      </c>
      <c r="AL381">
        <v>25.79</v>
      </c>
      <c r="AM381">
        <v>4.3</v>
      </c>
      <c r="AN381" s="1">
        <v>1116.2</v>
      </c>
      <c r="AO381">
        <v>1.0041</v>
      </c>
      <c r="AP381" s="1">
        <v>1447.18</v>
      </c>
      <c r="AQ381" s="1">
        <v>2445.13</v>
      </c>
      <c r="AR381" s="1">
        <v>6613.08</v>
      </c>
      <c r="AS381">
        <v>628.48</v>
      </c>
      <c r="AT381">
        <v>319.32</v>
      </c>
      <c r="AU381" s="1">
        <v>11453.19</v>
      </c>
      <c r="AV381" s="1">
        <v>6768.76</v>
      </c>
      <c r="AW381">
        <v>0.50860000000000005</v>
      </c>
      <c r="AX381" s="1">
        <v>4281.71</v>
      </c>
      <c r="AY381">
        <v>0.32169999999999999</v>
      </c>
      <c r="AZ381" s="1">
        <v>1446.49</v>
      </c>
      <c r="BA381">
        <v>0.1087</v>
      </c>
      <c r="BB381">
        <v>812.88</v>
      </c>
      <c r="BC381">
        <v>6.1100000000000002E-2</v>
      </c>
      <c r="BD381" s="1">
        <v>13309.84</v>
      </c>
      <c r="BE381" s="1">
        <v>5743.57</v>
      </c>
      <c r="BF381">
        <v>1.7727999999999999</v>
      </c>
      <c r="BG381">
        <v>0.51980000000000004</v>
      </c>
      <c r="BH381">
        <v>0.22389999999999999</v>
      </c>
      <c r="BI381">
        <v>0.20219999999999999</v>
      </c>
      <c r="BJ381">
        <v>3.7600000000000001E-2</v>
      </c>
      <c r="BK381">
        <v>1.66E-2</v>
      </c>
    </row>
    <row r="382" spans="1:63" x14ac:dyDescent="0.25">
      <c r="A382" t="s">
        <v>384</v>
      </c>
      <c r="B382">
        <v>44529</v>
      </c>
      <c r="C382">
        <v>24.62</v>
      </c>
      <c r="D382">
        <v>196.71</v>
      </c>
      <c r="E382" s="1">
        <v>4842.71</v>
      </c>
      <c r="F382" s="1">
        <v>4678.71</v>
      </c>
      <c r="G382">
        <v>2.3900000000000001E-2</v>
      </c>
      <c r="H382">
        <v>8.9999999999999998E-4</v>
      </c>
      <c r="I382">
        <v>6.4500000000000002E-2</v>
      </c>
      <c r="J382">
        <v>1.4E-3</v>
      </c>
      <c r="K382">
        <v>5.1400000000000001E-2</v>
      </c>
      <c r="L382">
        <v>0.8004</v>
      </c>
      <c r="M382">
        <v>5.7500000000000002E-2</v>
      </c>
      <c r="N382">
        <v>0.34870000000000001</v>
      </c>
      <c r="O382">
        <v>1.8800000000000001E-2</v>
      </c>
      <c r="P382">
        <v>0.14710000000000001</v>
      </c>
      <c r="Q382" s="1">
        <v>66845.83</v>
      </c>
      <c r="R382">
        <v>0.1726</v>
      </c>
      <c r="S382">
        <v>0.18049999999999999</v>
      </c>
      <c r="T382">
        <v>0.64690000000000003</v>
      </c>
      <c r="U382">
        <v>28.79</v>
      </c>
      <c r="V382" s="1">
        <v>93420.24</v>
      </c>
      <c r="W382">
        <v>165.59</v>
      </c>
      <c r="X382" s="1">
        <v>188431.49</v>
      </c>
      <c r="Y382">
        <v>0.71230000000000004</v>
      </c>
      <c r="Z382">
        <v>0.24709999999999999</v>
      </c>
      <c r="AA382">
        <v>4.07E-2</v>
      </c>
      <c r="AB382">
        <v>0.28770000000000001</v>
      </c>
      <c r="AC382">
        <v>188.43</v>
      </c>
      <c r="AD382" s="1">
        <v>8000.61</v>
      </c>
      <c r="AE382">
        <v>838.6</v>
      </c>
      <c r="AF382" s="1">
        <v>174006.39999999999</v>
      </c>
      <c r="AG382" t="s">
        <v>4</v>
      </c>
      <c r="AH382" s="1">
        <v>37528</v>
      </c>
      <c r="AI382" s="1">
        <v>60215.8</v>
      </c>
      <c r="AJ382">
        <v>69.11</v>
      </c>
      <c r="AK382">
        <v>39.86</v>
      </c>
      <c r="AL382">
        <v>46.83</v>
      </c>
      <c r="AM382">
        <v>4.9400000000000004</v>
      </c>
      <c r="AN382" s="1">
        <v>2471.16</v>
      </c>
      <c r="AO382">
        <v>0.92559999999999998</v>
      </c>
      <c r="AP382" s="1">
        <v>1543.98</v>
      </c>
      <c r="AQ382" s="1">
        <v>2058.88</v>
      </c>
      <c r="AR382" s="1">
        <v>7104.43</v>
      </c>
      <c r="AS382">
        <v>762.32</v>
      </c>
      <c r="AT382">
        <v>364.27</v>
      </c>
      <c r="AU382" s="1">
        <v>11833.88</v>
      </c>
      <c r="AV382" s="1">
        <v>4120.34</v>
      </c>
      <c r="AW382">
        <v>0.316</v>
      </c>
      <c r="AX382" s="1">
        <v>7201.52</v>
      </c>
      <c r="AY382">
        <v>0.5524</v>
      </c>
      <c r="AZ382">
        <v>992.12</v>
      </c>
      <c r="BA382">
        <v>7.6100000000000001E-2</v>
      </c>
      <c r="BB382">
        <v>723.64</v>
      </c>
      <c r="BC382">
        <v>5.5500000000000001E-2</v>
      </c>
      <c r="BD382" s="1">
        <v>13037.61</v>
      </c>
      <c r="BE382" s="1">
        <v>2506.37</v>
      </c>
      <c r="BF382">
        <v>0.4743</v>
      </c>
      <c r="BG382">
        <v>0.56820000000000004</v>
      </c>
      <c r="BH382">
        <v>0.22520000000000001</v>
      </c>
      <c r="BI382">
        <v>0.1666</v>
      </c>
      <c r="BJ382">
        <v>2.5100000000000001E-2</v>
      </c>
      <c r="BK382">
        <v>1.4800000000000001E-2</v>
      </c>
    </row>
    <row r="383" spans="1:63" x14ac:dyDescent="0.25">
      <c r="A383" t="s">
        <v>385</v>
      </c>
      <c r="B383">
        <v>44537</v>
      </c>
      <c r="C383">
        <v>27.9</v>
      </c>
      <c r="D383">
        <v>175.54</v>
      </c>
      <c r="E383" s="1">
        <v>4898.29</v>
      </c>
      <c r="F383" s="1">
        <v>4756.41</v>
      </c>
      <c r="G383">
        <v>2.4199999999999999E-2</v>
      </c>
      <c r="H383">
        <v>5.0000000000000001E-4</v>
      </c>
      <c r="I383">
        <v>3.0099999999999998E-2</v>
      </c>
      <c r="J383">
        <v>1E-3</v>
      </c>
      <c r="K383">
        <v>3.7199999999999997E-2</v>
      </c>
      <c r="L383">
        <v>0.86880000000000002</v>
      </c>
      <c r="M383">
        <v>3.8199999999999998E-2</v>
      </c>
      <c r="N383">
        <v>0.19980000000000001</v>
      </c>
      <c r="O383">
        <v>1.32E-2</v>
      </c>
      <c r="P383">
        <v>0.1263</v>
      </c>
      <c r="Q383" s="1">
        <v>68954.100000000006</v>
      </c>
      <c r="R383">
        <v>0.1913</v>
      </c>
      <c r="S383">
        <v>0.18429999999999999</v>
      </c>
      <c r="T383">
        <v>0.62439999999999996</v>
      </c>
      <c r="U383">
        <v>25.91</v>
      </c>
      <c r="V383" s="1">
        <v>95428.86</v>
      </c>
      <c r="W383">
        <v>185.85</v>
      </c>
      <c r="X383" s="1">
        <v>201088.05</v>
      </c>
      <c r="Y383">
        <v>0.78210000000000002</v>
      </c>
      <c r="Z383">
        <v>0.1825</v>
      </c>
      <c r="AA383">
        <v>3.5400000000000001E-2</v>
      </c>
      <c r="AB383">
        <v>0.21790000000000001</v>
      </c>
      <c r="AC383">
        <v>201.09</v>
      </c>
      <c r="AD383" s="1">
        <v>7618.27</v>
      </c>
      <c r="AE383">
        <v>862.26</v>
      </c>
      <c r="AF383" s="1">
        <v>187192.57</v>
      </c>
      <c r="AG383" t="s">
        <v>4</v>
      </c>
      <c r="AH383" s="1">
        <v>42984</v>
      </c>
      <c r="AI383" s="1">
        <v>72680.3</v>
      </c>
      <c r="AJ383">
        <v>65.650000000000006</v>
      </c>
      <c r="AK383">
        <v>36.35</v>
      </c>
      <c r="AL383">
        <v>39.950000000000003</v>
      </c>
      <c r="AM383">
        <v>4.63</v>
      </c>
      <c r="AN383">
        <v>0</v>
      </c>
      <c r="AO383">
        <v>0.74970000000000003</v>
      </c>
      <c r="AP383" s="1">
        <v>1429.41</v>
      </c>
      <c r="AQ383" s="1">
        <v>2058.0700000000002</v>
      </c>
      <c r="AR383" s="1">
        <v>6766.99</v>
      </c>
      <c r="AS383">
        <v>745.64</v>
      </c>
      <c r="AT383">
        <v>358.93</v>
      </c>
      <c r="AU383" s="1">
        <v>11359.04</v>
      </c>
      <c r="AV383" s="1">
        <v>3976.89</v>
      </c>
      <c r="AW383">
        <v>0.32429999999999998</v>
      </c>
      <c r="AX383" s="1">
        <v>6628.46</v>
      </c>
      <c r="AY383">
        <v>0.54049999999999998</v>
      </c>
      <c r="AZ383" s="1">
        <v>1159.45</v>
      </c>
      <c r="BA383">
        <v>9.4500000000000001E-2</v>
      </c>
      <c r="BB383">
        <v>498.07</v>
      </c>
      <c r="BC383">
        <v>4.0599999999999997E-2</v>
      </c>
      <c r="BD383" s="1">
        <v>12262.88</v>
      </c>
      <c r="BE383" s="1">
        <v>2716.84</v>
      </c>
      <c r="BF383">
        <v>0.42299999999999999</v>
      </c>
      <c r="BG383">
        <v>0.58309999999999995</v>
      </c>
      <c r="BH383">
        <v>0.2268</v>
      </c>
      <c r="BI383">
        <v>0.1459</v>
      </c>
      <c r="BJ383">
        <v>2.98E-2</v>
      </c>
      <c r="BK383">
        <v>1.44E-2</v>
      </c>
    </row>
    <row r="384" spans="1:63" x14ac:dyDescent="0.25">
      <c r="A384" t="s">
        <v>386</v>
      </c>
      <c r="B384">
        <v>44545</v>
      </c>
      <c r="C384">
        <v>27.38</v>
      </c>
      <c r="D384">
        <v>173.86</v>
      </c>
      <c r="E384" s="1">
        <v>4760.43</v>
      </c>
      <c r="F384" s="1">
        <v>4653.2</v>
      </c>
      <c r="G384">
        <v>3.7600000000000001E-2</v>
      </c>
      <c r="H384">
        <v>1E-3</v>
      </c>
      <c r="I384">
        <v>5.1499999999999997E-2</v>
      </c>
      <c r="J384">
        <v>8.9999999999999998E-4</v>
      </c>
      <c r="K384">
        <v>3.73E-2</v>
      </c>
      <c r="L384">
        <v>0.82940000000000003</v>
      </c>
      <c r="M384">
        <v>4.2299999999999997E-2</v>
      </c>
      <c r="N384">
        <v>0.19339999999999999</v>
      </c>
      <c r="O384">
        <v>1.6899999999999998E-2</v>
      </c>
      <c r="P384">
        <v>0.1278</v>
      </c>
      <c r="Q384" s="1">
        <v>70477.679999999993</v>
      </c>
      <c r="R384">
        <v>0.18540000000000001</v>
      </c>
      <c r="S384">
        <v>0.18210000000000001</v>
      </c>
      <c r="T384">
        <v>0.63249999999999995</v>
      </c>
      <c r="U384">
        <v>28.05</v>
      </c>
      <c r="V384" s="1">
        <v>95514.55</v>
      </c>
      <c r="W384">
        <v>167.25</v>
      </c>
      <c r="X384" s="1">
        <v>228179.72</v>
      </c>
      <c r="Y384">
        <v>0.76280000000000003</v>
      </c>
      <c r="Z384">
        <v>0.20319999999999999</v>
      </c>
      <c r="AA384">
        <v>3.4000000000000002E-2</v>
      </c>
      <c r="AB384">
        <v>0.23719999999999999</v>
      </c>
      <c r="AC384">
        <v>228.18</v>
      </c>
      <c r="AD384" s="1">
        <v>8896.5400000000009</v>
      </c>
      <c r="AE384">
        <v>953.4</v>
      </c>
      <c r="AF384" s="1">
        <v>223532.72</v>
      </c>
      <c r="AG384" t="s">
        <v>4</v>
      </c>
      <c r="AH384" s="1">
        <v>44451</v>
      </c>
      <c r="AI384" s="1">
        <v>81648.37</v>
      </c>
      <c r="AJ384">
        <v>66.86</v>
      </c>
      <c r="AK384">
        <v>37.51</v>
      </c>
      <c r="AL384">
        <v>41.55</v>
      </c>
      <c r="AM384">
        <v>4.66</v>
      </c>
      <c r="AN384">
        <v>0</v>
      </c>
      <c r="AO384">
        <v>0.72</v>
      </c>
      <c r="AP384" s="1">
        <v>1463.06</v>
      </c>
      <c r="AQ384" s="1">
        <v>2147.35</v>
      </c>
      <c r="AR384" s="1">
        <v>7030.67</v>
      </c>
      <c r="AS384">
        <v>752.61</v>
      </c>
      <c r="AT384">
        <v>360.2</v>
      </c>
      <c r="AU384" s="1">
        <v>11753.88</v>
      </c>
      <c r="AV384" s="1">
        <v>3468.14</v>
      </c>
      <c r="AW384">
        <v>0.27039999999999997</v>
      </c>
      <c r="AX384" s="1">
        <v>7699.41</v>
      </c>
      <c r="AY384">
        <v>0.60040000000000004</v>
      </c>
      <c r="AZ384" s="1">
        <v>1172.9000000000001</v>
      </c>
      <c r="BA384">
        <v>9.1499999999999998E-2</v>
      </c>
      <c r="BB384">
        <v>483.74</v>
      </c>
      <c r="BC384">
        <v>3.7699999999999997E-2</v>
      </c>
      <c r="BD384" s="1">
        <v>12824.2</v>
      </c>
      <c r="BE384" s="1">
        <v>2153.54</v>
      </c>
      <c r="BF384">
        <v>0.27779999999999999</v>
      </c>
      <c r="BG384">
        <v>0.58579999999999999</v>
      </c>
      <c r="BH384">
        <v>0.22500000000000001</v>
      </c>
      <c r="BI384">
        <v>0.14419999999999999</v>
      </c>
      <c r="BJ384">
        <v>2.9899999999999999E-2</v>
      </c>
      <c r="BK384">
        <v>1.5100000000000001E-2</v>
      </c>
    </row>
    <row r="385" spans="1:63" x14ac:dyDescent="0.25">
      <c r="A385" t="s">
        <v>387</v>
      </c>
      <c r="B385">
        <v>50336</v>
      </c>
      <c r="C385">
        <v>133.19</v>
      </c>
      <c r="D385">
        <v>9.81</v>
      </c>
      <c r="E385" s="1">
        <v>1307.06</v>
      </c>
      <c r="F385" s="1">
        <v>1259.1099999999999</v>
      </c>
      <c r="G385">
        <v>1.9E-3</v>
      </c>
      <c r="H385">
        <v>2.0000000000000001E-4</v>
      </c>
      <c r="I385">
        <v>6.4999999999999997E-3</v>
      </c>
      <c r="J385">
        <v>1E-3</v>
      </c>
      <c r="K385">
        <v>1.6E-2</v>
      </c>
      <c r="L385">
        <v>0.95540000000000003</v>
      </c>
      <c r="M385">
        <v>1.89E-2</v>
      </c>
      <c r="N385">
        <v>0.37780000000000002</v>
      </c>
      <c r="O385">
        <v>1.1000000000000001E-3</v>
      </c>
      <c r="P385">
        <v>0.14860000000000001</v>
      </c>
      <c r="Q385" s="1">
        <v>55382.09</v>
      </c>
      <c r="R385">
        <v>0.21740000000000001</v>
      </c>
      <c r="S385">
        <v>0.1787</v>
      </c>
      <c r="T385">
        <v>0.60389999999999999</v>
      </c>
      <c r="U385">
        <v>11.63</v>
      </c>
      <c r="V385" s="1">
        <v>66771.13</v>
      </c>
      <c r="W385">
        <v>107.75</v>
      </c>
      <c r="X385" s="1">
        <v>178360.9</v>
      </c>
      <c r="Y385">
        <v>0.79349999999999998</v>
      </c>
      <c r="Z385">
        <v>8.9800000000000005E-2</v>
      </c>
      <c r="AA385">
        <v>0.1168</v>
      </c>
      <c r="AB385">
        <v>0.20649999999999999</v>
      </c>
      <c r="AC385">
        <v>178.36</v>
      </c>
      <c r="AD385" s="1">
        <v>4524.59</v>
      </c>
      <c r="AE385">
        <v>488.49</v>
      </c>
      <c r="AF385" s="1">
        <v>165194.98000000001</v>
      </c>
      <c r="AG385" t="s">
        <v>4</v>
      </c>
      <c r="AH385" s="1">
        <v>35324</v>
      </c>
      <c r="AI385" s="1">
        <v>53549.51</v>
      </c>
      <c r="AJ385">
        <v>34.44</v>
      </c>
      <c r="AK385">
        <v>23.57</v>
      </c>
      <c r="AL385">
        <v>25.63</v>
      </c>
      <c r="AM385">
        <v>4.22</v>
      </c>
      <c r="AN385" s="1">
        <v>1200.3499999999999</v>
      </c>
      <c r="AO385">
        <v>1.1537999999999999</v>
      </c>
      <c r="AP385" s="1">
        <v>1466.33</v>
      </c>
      <c r="AQ385" s="1">
        <v>2434</v>
      </c>
      <c r="AR385" s="1">
        <v>6507.46</v>
      </c>
      <c r="AS385">
        <v>637.33000000000004</v>
      </c>
      <c r="AT385">
        <v>343.01</v>
      </c>
      <c r="AU385" s="1">
        <v>11388.13</v>
      </c>
      <c r="AV385" s="1">
        <v>6334.81</v>
      </c>
      <c r="AW385">
        <v>0.48449999999999999</v>
      </c>
      <c r="AX385" s="1">
        <v>4549.8599999999997</v>
      </c>
      <c r="AY385">
        <v>0.34799999999999998</v>
      </c>
      <c r="AZ385" s="1">
        <v>1421.44</v>
      </c>
      <c r="BA385">
        <v>0.1087</v>
      </c>
      <c r="BB385">
        <v>768.14</v>
      </c>
      <c r="BC385">
        <v>5.8799999999999998E-2</v>
      </c>
      <c r="BD385" s="1">
        <v>13074.25</v>
      </c>
      <c r="BE385" s="1">
        <v>5264.87</v>
      </c>
      <c r="BF385">
        <v>1.6140000000000001</v>
      </c>
      <c r="BG385">
        <v>0.51890000000000003</v>
      </c>
      <c r="BH385">
        <v>0.218</v>
      </c>
      <c r="BI385">
        <v>0.20219999999999999</v>
      </c>
      <c r="BJ385">
        <v>3.8600000000000002E-2</v>
      </c>
      <c r="BK385">
        <v>2.23E-2</v>
      </c>
    </row>
    <row r="386" spans="1:63" x14ac:dyDescent="0.25">
      <c r="A386" t="s">
        <v>388</v>
      </c>
      <c r="B386">
        <v>46250</v>
      </c>
      <c r="C386">
        <v>78.33</v>
      </c>
      <c r="D386">
        <v>36.19</v>
      </c>
      <c r="E386" s="1">
        <v>2835.03</v>
      </c>
      <c r="F386" s="1">
        <v>2740.45</v>
      </c>
      <c r="G386">
        <v>1.18E-2</v>
      </c>
      <c r="H386">
        <v>6.9999999999999999E-4</v>
      </c>
      <c r="I386">
        <v>1.61E-2</v>
      </c>
      <c r="J386">
        <v>1.1999999999999999E-3</v>
      </c>
      <c r="K386">
        <v>4.5699999999999998E-2</v>
      </c>
      <c r="L386">
        <v>0.8881</v>
      </c>
      <c r="M386">
        <v>3.6400000000000002E-2</v>
      </c>
      <c r="N386">
        <v>0.3256</v>
      </c>
      <c r="O386">
        <v>1.0699999999999999E-2</v>
      </c>
      <c r="P386">
        <v>0.14019999999999999</v>
      </c>
      <c r="Q386" s="1">
        <v>63280.84</v>
      </c>
      <c r="R386">
        <v>0.2152</v>
      </c>
      <c r="S386">
        <v>0.19839999999999999</v>
      </c>
      <c r="T386">
        <v>0.58640000000000003</v>
      </c>
      <c r="U386">
        <v>17.920000000000002</v>
      </c>
      <c r="V386" s="1">
        <v>84815.06</v>
      </c>
      <c r="W386">
        <v>153.36000000000001</v>
      </c>
      <c r="X386" s="1">
        <v>172206.35</v>
      </c>
      <c r="Y386">
        <v>0.73770000000000002</v>
      </c>
      <c r="Z386">
        <v>0.17130000000000001</v>
      </c>
      <c r="AA386">
        <v>9.0999999999999998E-2</v>
      </c>
      <c r="AB386">
        <v>0.26229999999999998</v>
      </c>
      <c r="AC386">
        <v>172.21</v>
      </c>
      <c r="AD386" s="1">
        <v>5300.99</v>
      </c>
      <c r="AE386">
        <v>572.53</v>
      </c>
      <c r="AF386" s="1">
        <v>167237.04</v>
      </c>
      <c r="AG386" t="s">
        <v>4</v>
      </c>
      <c r="AH386" s="1">
        <v>37861</v>
      </c>
      <c r="AI386" s="1">
        <v>61698.63</v>
      </c>
      <c r="AJ386">
        <v>46.12</v>
      </c>
      <c r="AK386">
        <v>28.94</v>
      </c>
      <c r="AL386">
        <v>34.03</v>
      </c>
      <c r="AM386">
        <v>4.24</v>
      </c>
      <c r="AN386" s="1">
        <v>1665.61</v>
      </c>
      <c r="AO386">
        <v>0.92379999999999995</v>
      </c>
      <c r="AP386" s="1">
        <v>1308.28</v>
      </c>
      <c r="AQ386" s="1">
        <v>1969.42</v>
      </c>
      <c r="AR386" s="1">
        <v>6535.57</v>
      </c>
      <c r="AS386">
        <v>626.29</v>
      </c>
      <c r="AT386">
        <v>333.95</v>
      </c>
      <c r="AU386" s="1">
        <v>10773.51</v>
      </c>
      <c r="AV386" s="1">
        <v>4945.49</v>
      </c>
      <c r="AW386">
        <v>0.40799999999999997</v>
      </c>
      <c r="AX386" s="1">
        <v>5386.41</v>
      </c>
      <c r="AY386">
        <v>0.44440000000000002</v>
      </c>
      <c r="AZ386" s="1">
        <v>1160.52</v>
      </c>
      <c r="BA386">
        <v>9.5699999999999993E-2</v>
      </c>
      <c r="BB386">
        <v>629.29999999999995</v>
      </c>
      <c r="BC386">
        <v>5.1900000000000002E-2</v>
      </c>
      <c r="BD386" s="1">
        <v>12121.72</v>
      </c>
      <c r="BE386" s="1">
        <v>3745.19</v>
      </c>
      <c r="BF386">
        <v>0.87960000000000005</v>
      </c>
      <c r="BG386">
        <v>0.56169999999999998</v>
      </c>
      <c r="BH386">
        <v>0.2225</v>
      </c>
      <c r="BI386">
        <v>0.1719</v>
      </c>
      <c r="BJ386">
        <v>2.9499999999999998E-2</v>
      </c>
      <c r="BK386">
        <v>1.44E-2</v>
      </c>
    </row>
    <row r="387" spans="1:63" x14ac:dyDescent="0.25">
      <c r="A387" t="s">
        <v>389</v>
      </c>
      <c r="B387">
        <v>46722</v>
      </c>
      <c r="C387">
        <v>91.81</v>
      </c>
      <c r="D387">
        <v>13.22</v>
      </c>
      <c r="E387" s="1">
        <v>1213.46</v>
      </c>
      <c r="F387" s="1">
        <v>1224.3499999999999</v>
      </c>
      <c r="G387">
        <v>4.3E-3</v>
      </c>
      <c r="H387">
        <v>2.9999999999999997E-4</v>
      </c>
      <c r="I387">
        <v>6.7000000000000002E-3</v>
      </c>
      <c r="J387">
        <v>1.4E-3</v>
      </c>
      <c r="K387">
        <v>4.7E-2</v>
      </c>
      <c r="L387">
        <v>0.91520000000000001</v>
      </c>
      <c r="M387">
        <v>2.52E-2</v>
      </c>
      <c r="N387">
        <v>0.26350000000000001</v>
      </c>
      <c r="O387">
        <v>3.2000000000000002E-3</v>
      </c>
      <c r="P387">
        <v>0.12620000000000001</v>
      </c>
      <c r="Q387" s="1">
        <v>59113.14</v>
      </c>
      <c r="R387">
        <v>0.20530000000000001</v>
      </c>
      <c r="S387">
        <v>0.1623</v>
      </c>
      <c r="T387">
        <v>0.63239999999999996</v>
      </c>
      <c r="U387">
        <v>11.33</v>
      </c>
      <c r="V387" s="1">
        <v>71652.59</v>
      </c>
      <c r="W387">
        <v>102.72</v>
      </c>
      <c r="X387" s="1">
        <v>206068.45</v>
      </c>
      <c r="Y387">
        <v>0.76349999999999996</v>
      </c>
      <c r="Z387">
        <v>0.1268</v>
      </c>
      <c r="AA387">
        <v>0.10970000000000001</v>
      </c>
      <c r="AB387">
        <v>0.23649999999999999</v>
      </c>
      <c r="AC387">
        <v>206.07</v>
      </c>
      <c r="AD387" s="1">
        <v>5856.93</v>
      </c>
      <c r="AE387">
        <v>586.16999999999996</v>
      </c>
      <c r="AF387" s="1">
        <v>188765.45</v>
      </c>
      <c r="AG387" t="s">
        <v>4</v>
      </c>
      <c r="AH387" s="1">
        <v>37401</v>
      </c>
      <c r="AI387" s="1">
        <v>59885.49</v>
      </c>
      <c r="AJ387">
        <v>45.05</v>
      </c>
      <c r="AK387">
        <v>26.27</v>
      </c>
      <c r="AL387">
        <v>30.33</v>
      </c>
      <c r="AM387">
        <v>4.38</v>
      </c>
      <c r="AN387" s="1">
        <v>1755.26</v>
      </c>
      <c r="AO387">
        <v>1.1768000000000001</v>
      </c>
      <c r="AP387" s="1">
        <v>1593.93</v>
      </c>
      <c r="AQ387" s="1">
        <v>2129.6</v>
      </c>
      <c r="AR387" s="1">
        <v>6729.69</v>
      </c>
      <c r="AS387">
        <v>586.69000000000005</v>
      </c>
      <c r="AT387">
        <v>289.74</v>
      </c>
      <c r="AU387" s="1">
        <v>11329.65</v>
      </c>
      <c r="AV387" s="1">
        <v>5080.9399999999996</v>
      </c>
      <c r="AW387">
        <v>0.38550000000000001</v>
      </c>
      <c r="AX387" s="1">
        <v>5635.02</v>
      </c>
      <c r="AY387">
        <v>0.42749999999999999</v>
      </c>
      <c r="AZ387" s="1">
        <v>1848.55</v>
      </c>
      <c r="BA387">
        <v>0.14030000000000001</v>
      </c>
      <c r="BB387">
        <v>615.80999999999995</v>
      </c>
      <c r="BC387">
        <v>4.6699999999999998E-2</v>
      </c>
      <c r="BD387" s="1">
        <v>13180.32</v>
      </c>
      <c r="BE387" s="1">
        <v>4271.79</v>
      </c>
      <c r="BF387">
        <v>1.0053000000000001</v>
      </c>
      <c r="BG387">
        <v>0.54500000000000004</v>
      </c>
      <c r="BH387">
        <v>0.215</v>
      </c>
      <c r="BI387">
        <v>0.18579999999999999</v>
      </c>
      <c r="BJ387">
        <v>3.5900000000000001E-2</v>
      </c>
      <c r="BK387">
        <v>1.83E-2</v>
      </c>
    </row>
    <row r="388" spans="1:63" x14ac:dyDescent="0.25">
      <c r="A388" t="s">
        <v>390</v>
      </c>
      <c r="B388">
        <v>49056</v>
      </c>
      <c r="C388">
        <v>131.94999999999999</v>
      </c>
      <c r="D388">
        <v>12.31</v>
      </c>
      <c r="E388" s="1">
        <v>1624.73</v>
      </c>
      <c r="F388" s="1">
        <v>1591.91</v>
      </c>
      <c r="G388">
        <v>2.0999999999999999E-3</v>
      </c>
      <c r="H388">
        <v>4.0000000000000002E-4</v>
      </c>
      <c r="I388">
        <v>6.7999999999999996E-3</v>
      </c>
      <c r="J388">
        <v>8.0000000000000004E-4</v>
      </c>
      <c r="K388">
        <v>1.29E-2</v>
      </c>
      <c r="L388">
        <v>0.95989999999999998</v>
      </c>
      <c r="M388">
        <v>1.7100000000000001E-2</v>
      </c>
      <c r="N388">
        <v>0.36980000000000002</v>
      </c>
      <c r="O388">
        <v>8.9999999999999998E-4</v>
      </c>
      <c r="P388">
        <v>0.1459</v>
      </c>
      <c r="Q388" s="1">
        <v>56711.09</v>
      </c>
      <c r="R388">
        <v>0.2084</v>
      </c>
      <c r="S388">
        <v>0.1736</v>
      </c>
      <c r="T388">
        <v>0.61799999999999999</v>
      </c>
      <c r="U388">
        <v>13.3</v>
      </c>
      <c r="V388" s="1">
        <v>72752.12</v>
      </c>
      <c r="W388">
        <v>117.49</v>
      </c>
      <c r="X388" s="1">
        <v>166756.66</v>
      </c>
      <c r="Y388">
        <v>0.77349999999999997</v>
      </c>
      <c r="Z388">
        <v>9.3100000000000002E-2</v>
      </c>
      <c r="AA388">
        <v>0.1333</v>
      </c>
      <c r="AB388">
        <v>0.22650000000000001</v>
      </c>
      <c r="AC388">
        <v>166.76</v>
      </c>
      <c r="AD388" s="1">
        <v>4308.05</v>
      </c>
      <c r="AE388">
        <v>459.61</v>
      </c>
      <c r="AF388" s="1">
        <v>151428.6</v>
      </c>
      <c r="AG388" t="s">
        <v>4</v>
      </c>
      <c r="AH388" s="1">
        <v>35901</v>
      </c>
      <c r="AI388" s="1">
        <v>55138.02</v>
      </c>
      <c r="AJ388">
        <v>36.619999999999997</v>
      </c>
      <c r="AK388">
        <v>24.09</v>
      </c>
      <c r="AL388">
        <v>26.35</v>
      </c>
      <c r="AM388">
        <v>4.34</v>
      </c>
      <c r="AN388" s="1">
        <v>1158.71</v>
      </c>
      <c r="AO388">
        <v>1.0022</v>
      </c>
      <c r="AP388" s="1">
        <v>1393.83</v>
      </c>
      <c r="AQ388" s="1">
        <v>2347.4699999999998</v>
      </c>
      <c r="AR388" s="1">
        <v>6444.01</v>
      </c>
      <c r="AS388">
        <v>596.70000000000005</v>
      </c>
      <c r="AT388">
        <v>351.21</v>
      </c>
      <c r="AU388" s="1">
        <v>11133.22</v>
      </c>
      <c r="AV388" s="1">
        <v>6293.12</v>
      </c>
      <c r="AW388">
        <v>0.49619999999999997</v>
      </c>
      <c r="AX388" s="1">
        <v>4204.21</v>
      </c>
      <c r="AY388">
        <v>0.33150000000000002</v>
      </c>
      <c r="AZ388" s="1">
        <v>1440.62</v>
      </c>
      <c r="BA388">
        <v>0.11360000000000001</v>
      </c>
      <c r="BB388">
        <v>743.65</v>
      </c>
      <c r="BC388">
        <v>5.8599999999999999E-2</v>
      </c>
      <c r="BD388" s="1">
        <v>12681.61</v>
      </c>
      <c r="BE388" s="1">
        <v>5460.12</v>
      </c>
      <c r="BF388">
        <v>1.6034999999999999</v>
      </c>
      <c r="BG388">
        <v>0.52980000000000005</v>
      </c>
      <c r="BH388">
        <v>0.22900000000000001</v>
      </c>
      <c r="BI388">
        <v>0.19109999999999999</v>
      </c>
      <c r="BJ388">
        <v>3.5099999999999999E-2</v>
      </c>
      <c r="BK388">
        <v>1.49E-2</v>
      </c>
    </row>
    <row r="389" spans="1:63" x14ac:dyDescent="0.25">
      <c r="A389" t="s">
        <v>391</v>
      </c>
      <c r="B389">
        <v>48728</v>
      </c>
      <c r="C389">
        <v>32.950000000000003</v>
      </c>
      <c r="D389">
        <v>157.28</v>
      </c>
      <c r="E389" s="1">
        <v>5182.66</v>
      </c>
      <c r="F389" s="1">
        <v>4889.3900000000003</v>
      </c>
      <c r="G389">
        <v>3.09E-2</v>
      </c>
      <c r="H389">
        <v>1E-3</v>
      </c>
      <c r="I389">
        <v>0.13700000000000001</v>
      </c>
      <c r="J389">
        <v>1.1999999999999999E-3</v>
      </c>
      <c r="K389">
        <v>6.3E-2</v>
      </c>
      <c r="L389">
        <v>0.69550000000000001</v>
      </c>
      <c r="M389">
        <v>7.1400000000000005E-2</v>
      </c>
      <c r="N389">
        <v>0.39460000000000001</v>
      </c>
      <c r="O389">
        <v>3.2000000000000001E-2</v>
      </c>
      <c r="P389">
        <v>0.14979999999999999</v>
      </c>
      <c r="Q389" s="1">
        <v>64214.94</v>
      </c>
      <c r="R389">
        <v>0.2044</v>
      </c>
      <c r="S389">
        <v>0.17929999999999999</v>
      </c>
      <c r="T389">
        <v>0.61629999999999996</v>
      </c>
      <c r="U389">
        <v>30.33</v>
      </c>
      <c r="V389" s="1">
        <v>87547.4</v>
      </c>
      <c r="W389">
        <v>166.42</v>
      </c>
      <c r="X389" s="1">
        <v>169804.14</v>
      </c>
      <c r="Y389">
        <v>0.7177</v>
      </c>
      <c r="Z389">
        <v>0.23699999999999999</v>
      </c>
      <c r="AA389">
        <v>4.53E-2</v>
      </c>
      <c r="AB389">
        <v>0.2823</v>
      </c>
      <c r="AC389">
        <v>169.8</v>
      </c>
      <c r="AD389" s="1">
        <v>6814.72</v>
      </c>
      <c r="AE389">
        <v>744.07</v>
      </c>
      <c r="AF389" s="1">
        <v>163277.85</v>
      </c>
      <c r="AG389" t="s">
        <v>4</v>
      </c>
      <c r="AH389" s="1">
        <v>37912</v>
      </c>
      <c r="AI389" s="1">
        <v>59938.080000000002</v>
      </c>
      <c r="AJ389">
        <v>62.82</v>
      </c>
      <c r="AK389">
        <v>38.31</v>
      </c>
      <c r="AL389">
        <v>42.78</v>
      </c>
      <c r="AM389">
        <v>5.13</v>
      </c>
      <c r="AN389" s="1">
        <v>1905</v>
      </c>
      <c r="AO389">
        <v>0.90280000000000005</v>
      </c>
      <c r="AP389" s="1">
        <v>1396.24</v>
      </c>
      <c r="AQ389" s="1">
        <v>1996.38</v>
      </c>
      <c r="AR389" s="1">
        <v>6708.08</v>
      </c>
      <c r="AS389">
        <v>665.14</v>
      </c>
      <c r="AT389">
        <v>301.95999999999998</v>
      </c>
      <c r="AU389" s="1">
        <v>11067.8</v>
      </c>
      <c r="AV389" s="1">
        <v>4497.49</v>
      </c>
      <c r="AW389">
        <v>0.35759999999999997</v>
      </c>
      <c r="AX389" s="1">
        <v>6265.57</v>
      </c>
      <c r="AY389">
        <v>0.49819999999999998</v>
      </c>
      <c r="AZ389" s="1">
        <v>1021.35</v>
      </c>
      <c r="BA389">
        <v>8.1199999999999994E-2</v>
      </c>
      <c r="BB389">
        <v>792.51</v>
      </c>
      <c r="BC389">
        <v>6.3E-2</v>
      </c>
      <c r="BD389" s="1">
        <v>12576.92</v>
      </c>
      <c r="BE389" s="1">
        <v>2799.23</v>
      </c>
      <c r="BF389">
        <v>0.58379999999999999</v>
      </c>
      <c r="BG389">
        <v>0.56810000000000005</v>
      </c>
      <c r="BH389">
        <v>0.21179999999999999</v>
      </c>
      <c r="BI389">
        <v>0.17460000000000001</v>
      </c>
      <c r="BJ389">
        <v>2.87E-2</v>
      </c>
      <c r="BK389">
        <v>1.6799999999999999E-2</v>
      </c>
    </row>
    <row r="390" spans="1:63" x14ac:dyDescent="0.25">
      <c r="A390" t="s">
        <v>392</v>
      </c>
      <c r="B390">
        <v>48819</v>
      </c>
      <c r="C390">
        <v>101.29</v>
      </c>
      <c r="D390">
        <v>10.38</v>
      </c>
      <c r="E390" s="1">
        <v>1051.44</v>
      </c>
      <c r="F390" s="1">
        <v>1021.81</v>
      </c>
      <c r="G390">
        <v>1.8E-3</v>
      </c>
      <c r="H390">
        <v>5.0000000000000001E-4</v>
      </c>
      <c r="I390">
        <v>4.7000000000000002E-3</v>
      </c>
      <c r="J390">
        <v>1.2999999999999999E-3</v>
      </c>
      <c r="K390">
        <v>1.7899999999999999E-2</v>
      </c>
      <c r="L390">
        <v>0.95289999999999997</v>
      </c>
      <c r="M390">
        <v>2.0899999999999998E-2</v>
      </c>
      <c r="N390">
        <v>0.3831</v>
      </c>
      <c r="O390">
        <v>2E-3</v>
      </c>
      <c r="P390">
        <v>0.1489</v>
      </c>
      <c r="Q390" s="1">
        <v>54527.83</v>
      </c>
      <c r="R390">
        <v>0.2402</v>
      </c>
      <c r="S390">
        <v>0.16739999999999999</v>
      </c>
      <c r="T390">
        <v>0.59240000000000004</v>
      </c>
      <c r="U390">
        <v>10.68</v>
      </c>
      <c r="V390" s="1">
        <v>63755.17</v>
      </c>
      <c r="W390">
        <v>94.5</v>
      </c>
      <c r="X390" s="1">
        <v>170526.85</v>
      </c>
      <c r="Y390">
        <v>0.82679999999999998</v>
      </c>
      <c r="Z390">
        <v>5.3600000000000002E-2</v>
      </c>
      <c r="AA390">
        <v>0.1195</v>
      </c>
      <c r="AB390">
        <v>0.17319999999999999</v>
      </c>
      <c r="AC390">
        <v>170.53</v>
      </c>
      <c r="AD390" s="1">
        <v>4583.96</v>
      </c>
      <c r="AE390">
        <v>508.22</v>
      </c>
      <c r="AF390" s="1">
        <v>157581.51</v>
      </c>
      <c r="AG390" t="s">
        <v>4</v>
      </c>
      <c r="AH390" s="1">
        <v>34574</v>
      </c>
      <c r="AI390" s="1">
        <v>51205.96</v>
      </c>
      <c r="AJ390">
        <v>38.39</v>
      </c>
      <c r="AK390">
        <v>24.77</v>
      </c>
      <c r="AL390">
        <v>27.18</v>
      </c>
      <c r="AM390">
        <v>4.45</v>
      </c>
      <c r="AN390" s="1">
        <v>1416.18</v>
      </c>
      <c r="AO390">
        <v>1.3059000000000001</v>
      </c>
      <c r="AP390" s="1">
        <v>1523.28</v>
      </c>
      <c r="AQ390" s="1">
        <v>2393.56</v>
      </c>
      <c r="AR390" s="1">
        <v>6606.05</v>
      </c>
      <c r="AS390">
        <v>610.36</v>
      </c>
      <c r="AT390">
        <v>347.03</v>
      </c>
      <c r="AU390" s="1">
        <v>11480.28</v>
      </c>
      <c r="AV390" s="1">
        <v>6542.82</v>
      </c>
      <c r="AW390">
        <v>0.48249999999999998</v>
      </c>
      <c r="AX390" s="1">
        <v>4672.0200000000004</v>
      </c>
      <c r="AY390">
        <v>0.34449999999999997</v>
      </c>
      <c r="AZ390" s="1">
        <v>1549.9</v>
      </c>
      <c r="BA390">
        <v>0.1143</v>
      </c>
      <c r="BB390">
        <v>795.86</v>
      </c>
      <c r="BC390">
        <v>5.8700000000000002E-2</v>
      </c>
      <c r="BD390" s="1">
        <v>13560.61</v>
      </c>
      <c r="BE390" s="1">
        <v>5633.06</v>
      </c>
      <c r="BF390">
        <v>1.8466</v>
      </c>
      <c r="BG390">
        <v>0.51429999999999998</v>
      </c>
      <c r="BH390">
        <v>0.21940000000000001</v>
      </c>
      <c r="BI390">
        <v>0.2044</v>
      </c>
      <c r="BJ390">
        <v>3.7199999999999997E-2</v>
      </c>
      <c r="BK390">
        <v>2.46E-2</v>
      </c>
    </row>
    <row r="391" spans="1:63" x14ac:dyDescent="0.25">
      <c r="A391" t="s">
        <v>393</v>
      </c>
      <c r="B391">
        <v>48033</v>
      </c>
      <c r="C391">
        <v>96.81</v>
      </c>
      <c r="D391">
        <v>12.6</v>
      </c>
      <c r="E391" s="1">
        <v>1219.82</v>
      </c>
      <c r="F391" s="1">
        <v>1215.2</v>
      </c>
      <c r="G391">
        <v>5.3E-3</v>
      </c>
      <c r="H391">
        <v>8.9999999999999998E-4</v>
      </c>
      <c r="I391">
        <v>5.7000000000000002E-3</v>
      </c>
      <c r="J391">
        <v>8.0000000000000004E-4</v>
      </c>
      <c r="K391">
        <v>2.9700000000000001E-2</v>
      </c>
      <c r="L391">
        <v>0.93530000000000002</v>
      </c>
      <c r="M391">
        <v>2.24E-2</v>
      </c>
      <c r="N391">
        <v>0.2177</v>
      </c>
      <c r="O391">
        <v>6.3E-3</v>
      </c>
      <c r="P391">
        <v>0.1212</v>
      </c>
      <c r="Q391" s="1">
        <v>58759.85</v>
      </c>
      <c r="R391">
        <v>0.22320000000000001</v>
      </c>
      <c r="S391">
        <v>0.18140000000000001</v>
      </c>
      <c r="T391">
        <v>0.59550000000000003</v>
      </c>
      <c r="U391">
        <v>10.78</v>
      </c>
      <c r="V391" s="1">
        <v>71148.149999999994</v>
      </c>
      <c r="W391">
        <v>108.93</v>
      </c>
      <c r="X391" s="1">
        <v>198449.03</v>
      </c>
      <c r="Y391">
        <v>0.84099999999999997</v>
      </c>
      <c r="Z391">
        <v>7.1499999999999994E-2</v>
      </c>
      <c r="AA391">
        <v>8.7499999999999994E-2</v>
      </c>
      <c r="AB391">
        <v>0.159</v>
      </c>
      <c r="AC391">
        <v>198.45</v>
      </c>
      <c r="AD391" s="1">
        <v>5179.68</v>
      </c>
      <c r="AE391">
        <v>602.87</v>
      </c>
      <c r="AF391" s="1">
        <v>187370.53</v>
      </c>
      <c r="AG391" t="s">
        <v>4</v>
      </c>
      <c r="AH391" s="1">
        <v>39657</v>
      </c>
      <c r="AI391" s="1">
        <v>64942.080000000002</v>
      </c>
      <c r="AJ391">
        <v>40.22</v>
      </c>
      <c r="AK391">
        <v>25.14</v>
      </c>
      <c r="AL391">
        <v>27.87</v>
      </c>
      <c r="AM391">
        <v>4.59</v>
      </c>
      <c r="AN391" s="1">
        <v>1756.92</v>
      </c>
      <c r="AO391">
        <v>1.1185</v>
      </c>
      <c r="AP391" s="1">
        <v>1487.85</v>
      </c>
      <c r="AQ391" s="1">
        <v>2153.5100000000002</v>
      </c>
      <c r="AR391" s="1">
        <v>6520.75</v>
      </c>
      <c r="AS391">
        <v>580.87</v>
      </c>
      <c r="AT391">
        <v>325.64999999999998</v>
      </c>
      <c r="AU391" s="1">
        <v>11068.65</v>
      </c>
      <c r="AV391" s="1">
        <v>5019.47</v>
      </c>
      <c r="AW391">
        <v>0.38869999999999999</v>
      </c>
      <c r="AX391" s="1">
        <v>5621.24</v>
      </c>
      <c r="AY391">
        <v>0.43530000000000002</v>
      </c>
      <c r="AZ391" s="1">
        <v>1759.61</v>
      </c>
      <c r="BA391">
        <v>0.1363</v>
      </c>
      <c r="BB391">
        <v>513.12</v>
      </c>
      <c r="BC391">
        <v>3.9699999999999999E-2</v>
      </c>
      <c r="BD391" s="1">
        <v>12913.44</v>
      </c>
      <c r="BE391" s="1">
        <v>4116.3500000000004</v>
      </c>
      <c r="BF391">
        <v>0.92059999999999997</v>
      </c>
      <c r="BG391">
        <v>0.54069999999999996</v>
      </c>
      <c r="BH391">
        <v>0.2137</v>
      </c>
      <c r="BI391">
        <v>0.18709999999999999</v>
      </c>
      <c r="BJ391">
        <v>3.4200000000000001E-2</v>
      </c>
      <c r="BK391">
        <v>2.4299999999999999E-2</v>
      </c>
    </row>
    <row r="392" spans="1:63" x14ac:dyDescent="0.25">
      <c r="A392" t="s">
        <v>394</v>
      </c>
      <c r="B392">
        <v>48736</v>
      </c>
      <c r="C392">
        <v>13.71</v>
      </c>
      <c r="D392">
        <v>229.37</v>
      </c>
      <c r="E392" s="1">
        <v>3145.63</v>
      </c>
      <c r="F392" s="1">
        <v>2696.53</v>
      </c>
      <c r="G392">
        <v>2.8E-3</v>
      </c>
      <c r="H392">
        <v>5.9999999999999995E-4</v>
      </c>
      <c r="I392">
        <v>0.26950000000000002</v>
      </c>
      <c r="J392">
        <v>1.2999999999999999E-3</v>
      </c>
      <c r="K392">
        <v>0.1062</v>
      </c>
      <c r="L392">
        <v>0.498</v>
      </c>
      <c r="M392">
        <v>0.1217</v>
      </c>
      <c r="N392">
        <v>0.97489999999999999</v>
      </c>
      <c r="O392">
        <v>3.5700000000000003E-2</v>
      </c>
      <c r="P392">
        <v>0.1885</v>
      </c>
      <c r="Q392" s="1">
        <v>57707.67</v>
      </c>
      <c r="R392">
        <v>0.2762</v>
      </c>
      <c r="S392">
        <v>0.17899999999999999</v>
      </c>
      <c r="T392">
        <v>0.54479999999999995</v>
      </c>
      <c r="U392">
        <v>23.8</v>
      </c>
      <c r="V392" s="1">
        <v>80671.89</v>
      </c>
      <c r="W392">
        <v>130.11000000000001</v>
      </c>
      <c r="X392" s="1">
        <v>79704.259999999995</v>
      </c>
      <c r="Y392">
        <v>0.64680000000000004</v>
      </c>
      <c r="Z392">
        <v>0.27360000000000001</v>
      </c>
      <c r="AA392">
        <v>7.9500000000000001E-2</v>
      </c>
      <c r="AB392">
        <v>0.35320000000000001</v>
      </c>
      <c r="AC392">
        <v>79.7</v>
      </c>
      <c r="AD392" s="1">
        <v>3078.26</v>
      </c>
      <c r="AE392">
        <v>388.36</v>
      </c>
      <c r="AF392" s="1">
        <v>67611.23</v>
      </c>
      <c r="AG392" t="s">
        <v>4</v>
      </c>
      <c r="AH392" s="1">
        <v>25739</v>
      </c>
      <c r="AI392" s="1">
        <v>38543.550000000003</v>
      </c>
      <c r="AJ392">
        <v>54.38</v>
      </c>
      <c r="AK392">
        <v>37.119999999999997</v>
      </c>
      <c r="AL392">
        <v>42.5</v>
      </c>
      <c r="AM392">
        <v>4.59</v>
      </c>
      <c r="AN392">
        <v>2.13</v>
      </c>
      <c r="AO392">
        <v>1.0512999999999999</v>
      </c>
      <c r="AP392" s="1">
        <v>1902.86</v>
      </c>
      <c r="AQ392" s="1">
        <v>2681.46</v>
      </c>
      <c r="AR392" s="1">
        <v>7432.39</v>
      </c>
      <c r="AS392">
        <v>835.57</v>
      </c>
      <c r="AT392">
        <v>522.5</v>
      </c>
      <c r="AU392" s="1">
        <v>13374.77</v>
      </c>
      <c r="AV392" s="1">
        <v>10646.48</v>
      </c>
      <c r="AW392">
        <v>0.63870000000000005</v>
      </c>
      <c r="AX392" s="1">
        <v>3108.91</v>
      </c>
      <c r="AY392">
        <v>0.1865</v>
      </c>
      <c r="AZ392" s="1">
        <v>1087.24</v>
      </c>
      <c r="BA392">
        <v>6.5199999999999994E-2</v>
      </c>
      <c r="BB392" s="1">
        <v>1827.55</v>
      </c>
      <c r="BC392">
        <v>0.1096</v>
      </c>
      <c r="BD392" s="1">
        <v>16670.18</v>
      </c>
      <c r="BE392" s="1">
        <v>7099.27</v>
      </c>
      <c r="BF392">
        <v>4.0052000000000003</v>
      </c>
      <c r="BG392">
        <v>0.48309999999999997</v>
      </c>
      <c r="BH392">
        <v>0.20430000000000001</v>
      </c>
      <c r="BI392">
        <v>0.27300000000000002</v>
      </c>
      <c r="BJ392">
        <v>2.7E-2</v>
      </c>
      <c r="BK392">
        <v>1.2500000000000001E-2</v>
      </c>
    </row>
    <row r="393" spans="1:63" x14ac:dyDescent="0.25">
      <c r="A393" t="s">
        <v>395</v>
      </c>
      <c r="B393">
        <v>47365</v>
      </c>
      <c r="C393">
        <v>33.950000000000003</v>
      </c>
      <c r="D393">
        <v>218.58</v>
      </c>
      <c r="E393" s="1">
        <v>7421.39</v>
      </c>
      <c r="F393" s="1">
        <v>6980.15</v>
      </c>
      <c r="G393">
        <v>3.2199999999999999E-2</v>
      </c>
      <c r="H393">
        <v>1.1000000000000001E-3</v>
      </c>
      <c r="I393">
        <v>0.1739</v>
      </c>
      <c r="J393">
        <v>1.2999999999999999E-3</v>
      </c>
      <c r="K393">
        <v>9.5699999999999993E-2</v>
      </c>
      <c r="L393">
        <v>0.62419999999999998</v>
      </c>
      <c r="M393">
        <v>7.1499999999999994E-2</v>
      </c>
      <c r="N393">
        <v>0.48089999999999999</v>
      </c>
      <c r="O393">
        <v>5.8400000000000001E-2</v>
      </c>
      <c r="P393">
        <v>0.157</v>
      </c>
      <c r="Q393" s="1">
        <v>65995.06</v>
      </c>
      <c r="R393">
        <v>0.20899999999999999</v>
      </c>
      <c r="S393">
        <v>0.1971</v>
      </c>
      <c r="T393">
        <v>0.59389999999999998</v>
      </c>
      <c r="U393">
        <v>42.06</v>
      </c>
      <c r="V393" s="1">
        <v>93380.83</v>
      </c>
      <c r="W393">
        <v>173.52</v>
      </c>
      <c r="X393" s="1">
        <v>156081.09</v>
      </c>
      <c r="Y393">
        <v>0.68959999999999999</v>
      </c>
      <c r="Z393">
        <v>0.26340000000000002</v>
      </c>
      <c r="AA393">
        <v>4.7E-2</v>
      </c>
      <c r="AB393">
        <v>0.31040000000000001</v>
      </c>
      <c r="AC393">
        <v>156.08000000000001</v>
      </c>
      <c r="AD393" s="1">
        <v>6670.85</v>
      </c>
      <c r="AE393">
        <v>728.49</v>
      </c>
      <c r="AF393" s="1">
        <v>152561.79999999999</v>
      </c>
      <c r="AG393" t="s">
        <v>4</v>
      </c>
      <c r="AH393" s="1">
        <v>36062</v>
      </c>
      <c r="AI393" s="1">
        <v>55685.48</v>
      </c>
      <c r="AJ393">
        <v>65.11</v>
      </c>
      <c r="AK393">
        <v>39.869999999999997</v>
      </c>
      <c r="AL393">
        <v>45.98</v>
      </c>
      <c r="AM393">
        <v>5.24</v>
      </c>
      <c r="AN393">
        <v>812.07</v>
      </c>
      <c r="AO393">
        <v>0.91490000000000005</v>
      </c>
      <c r="AP393" s="1">
        <v>1417.7</v>
      </c>
      <c r="AQ393" s="1">
        <v>2069.4899999999998</v>
      </c>
      <c r="AR393" s="1">
        <v>7021.31</v>
      </c>
      <c r="AS393">
        <v>747.92</v>
      </c>
      <c r="AT393">
        <v>345.02</v>
      </c>
      <c r="AU393" s="1">
        <v>11601.44</v>
      </c>
      <c r="AV393" s="1">
        <v>5162.46</v>
      </c>
      <c r="AW393">
        <v>0.3896</v>
      </c>
      <c r="AX393" s="1">
        <v>6186.83</v>
      </c>
      <c r="AY393">
        <v>0.46689999999999998</v>
      </c>
      <c r="AZ393">
        <v>974.16</v>
      </c>
      <c r="BA393">
        <v>7.3499999999999996E-2</v>
      </c>
      <c r="BB393">
        <v>928.42</v>
      </c>
      <c r="BC393">
        <v>7.0099999999999996E-2</v>
      </c>
      <c r="BD393" s="1">
        <v>13251.87</v>
      </c>
      <c r="BE393" s="1">
        <v>3280.18</v>
      </c>
      <c r="BF393">
        <v>0.77429999999999999</v>
      </c>
      <c r="BG393">
        <v>0.56779999999999997</v>
      </c>
      <c r="BH393">
        <v>0.2127</v>
      </c>
      <c r="BI393">
        <v>0.17829999999999999</v>
      </c>
      <c r="BJ393">
        <v>2.69E-2</v>
      </c>
      <c r="BK393">
        <v>1.44E-2</v>
      </c>
    </row>
    <row r="394" spans="1:63" x14ac:dyDescent="0.25">
      <c r="A394" t="s">
        <v>396</v>
      </c>
      <c r="B394">
        <v>49635</v>
      </c>
      <c r="C394">
        <v>157.81</v>
      </c>
      <c r="D394">
        <v>8.1199999999999992</v>
      </c>
      <c r="E394" s="1">
        <v>1281.1600000000001</v>
      </c>
      <c r="F394" s="1">
        <v>1191.26</v>
      </c>
      <c r="G394">
        <v>1.5E-3</v>
      </c>
      <c r="H394">
        <v>2.9999999999999997E-4</v>
      </c>
      <c r="I394">
        <v>3.5000000000000001E-3</v>
      </c>
      <c r="J394">
        <v>8.9999999999999998E-4</v>
      </c>
      <c r="K394">
        <v>9.2999999999999992E-3</v>
      </c>
      <c r="L394">
        <v>0.96609999999999996</v>
      </c>
      <c r="M394">
        <v>1.8499999999999999E-2</v>
      </c>
      <c r="N394">
        <v>0.72509999999999997</v>
      </c>
      <c r="O394">
        <v>2.9999999999999997E-4</v>
      </c>
      <c r="P394">
        <v>0.16789999999999999</v>
      </c>
      <c r="Q394" s="1">
        <v>53699.19</v>
      </c>
      <c r="R394">
        <v>0.24740000000000001</v>
      </c>
      <c r="S394">
        <v>0.17080000000000001</v>
      </c>
      <c r="T394">
        <v>0.58179999999999998</v>
      </c>
      <c r="U394">
        <v>11.22</v>
      </c>
      <c r="V394" s="1">
        <v>73458.44</v>
      </c>
      <c r="W394">
        <v>109.59</v>
      </c>
      <c r="X394" s="1">
        <v>180345.27</v>
      </c>
      <c r="Y394">
        <v>0.52939999999999998</v>
      </c>
      <c r="Z394">
        <v>0.14599999999999999</v>
      </c>
      <c r="AA394">
        <v>0.32469999999999999</v>
      </c>
      <c r="AB394">
        <v>0.47060000000000002</v>
      </c>
      <c r="AC394">
        <v>180.35</v>
      </c>
      <c r="AD394" s="1">
        <v>4848.79</v>
      </c>
      <c r="AE394">
        <v>331.31</v>
      </c>
      <c r="AF394" s="1">
        <v>139242.57</v>
      </c>
      <c r="AG394" t="s">
        <v>4</v>
      </c>
      <c r="AH394" s="1">
        <v>30923</v>
      </c>
      <c r="AI394" s="1">
        <v>49155.5</v>
      </c>
      <c r="AJ394">
        <v>29.55</v>
      </c>
      <c r="AK394">
        <v>22.44</v>
      </c>
      <c r="AL394">
        <v>25.24</v>
      </c>
      <c r="AM394">
        <v>4.07</v>
      </c>
      <c r="AN394" s="1">
        <v>1430.64</v>
      </c>
      <c r="AO394">
        <v>0.84299999999999997</v>
      </c>
      <c r="AP394" s="1">
        <v>1698.48</v>
      </c>
      <c r="AQ394" s="1">
        <v>2860.14</v>
      </c>
      <c r="AR394" s="1">
        <v>7155.34</v>
      </c>
      <c r="AS394">
        <v>584.74</v>
      </c>
      <c r="AT394">
        <v>383.69</v>
      </c>
      <c r="AU394" s="1">
        <v>12682.39</v>
      </c>
      <c r="AV394" s="1">
        <v>8819.15</v>
      </c>
      <c r="AW394">
        <v>0.55300000000000005</v>
      </c>
      <c r="AX394" s="1">
        <v>4676.99</v>
      </c>
      <c r="AY394">
        <v>0.29320000000000002</v>
      </c>
      <c r="AZ394" s="1">
        <v>1256.76</v>
      </c>
      <c r="BA394">
        <v>7.8799999999999995E-2</v>
      </c>
      <c r="BB394" s="1">
        <v>1196.33</v>
      </c>
      <c r="BC394">
        <v>7.4999999999999997E-2</v>
      </c>
      <c r="BD394" s="1">
        <v>15949.22</v>
      </c>
      <c r="BE394" s="1">
        <v>7069.39</v>
      </c>
      <c r="BF394">
        <v>2.7286000000000001</v>
      </c>
      <c r="BG394">
        <v>0.4965</v>
      </c>
      <c r="BH394">
        <v>0.23469999999999999</v>
      </c>
      <c r="BI394">
        <v>0.2064</v>
      </c>
      <c r="BJ394">
        <v>4.19E-2</v>
      </c>
      <c r="BK394">
        <v>2.0500000000000001E-2</v>
      </c>
    </row>
    <row r="395" spans="1:63" x14ac:dyDescent="0.25">
      <c r="A395" t="s">
        <v>397</v>
      </c>
      <c r="B395">
        <v>49908</v>
      </c>
      <c r="C395">
        <v>32.81</v>
      </c>
      <c r="D395">
        <v>52.69</v>
      </c>
      <c r="E395" s="1">
        <v>1728.59</v>
      </c>
      <c r="F395" s="1">
        <v>1714.91</v>
      </c>
      <c r="G395">
        <v>8.0000000000000002E-3</v>
      </c>
      <c r="H395">
        <v>1.2999999999999999E-3</v>
      </c>
      <c r="I395">
        <v>8.8000000000000005E-3</v>
      </c>
      <c r="J395">
        <v>8.0000000000000004E-4</v>
      </c>
      <c r="K395">
        <v>1.9099999999999999E-2</v>
      </c>
      <c r="L395">
        <v>0.93379999999999996</v>
      </c>
      <c r="M395">
        <v>2.8199999999999999E-2</v>
      </c>
      <c r="N395">
        <v>0.29320000000000002</v>
      </c>
      <c r="O395">
        <v>5.4999999999999997E-3</v>
      </c>
      <c r="P395">
        <v>0.1341</v>
      </c>
      <c r="Q395" s="1">
        <v>58840.22</v>
      </c>
      <c r="R395">
        <v>0.2162</v>
      </c>
      <c r="S395">
        <v>0.18640000000000001</v>
      </c>
      <c r="T395">
        <v>0.59740000000000004</v>
      </c>
      <c r="U395">
        <v>11.87</v>
      </c>
      <c r="V395" s="1">
        <v>81944.67</v>
      </c>
      <c r="W395">
        <v>142.19999999999999</v>
      </c>
      <c r="X395" s="1">
        <v>165111.70000000001</v>
      </c>
      <c r="Y395">
        <v>0.81479999999999997</v>
      </c>
      <c r="Z395">
        <v>0.1273</v>
      </c>
      <c r="AA395">
        <v>5.79E-2</v>
      </c>
      <c r="AB395">
        <v>0.1852</v>
      </c>
      <c r="AC395">
        <v>165.11</v>
      </c>
      <c r="AD395" s="1">
        <v>5284.03</v>
      </c>
      <c r="AE395">
        <v>644.09</v>
      </c>
      <c r="AF395" s="1">
        <v>153906.66</v>
      </c>
      <c r="AG395" t="s">
        <v>4</v>
      </c>
      <c r="AH395" s="1">
        <v>37329</v>
      </c>
      <c r="AI395" s="1">
        <v>59324.92</v>
      </c>
      <c r="AJ395">
        <v>51.6</v>
      </c>
      <c r="AK395">
        <v>29.73</v>
      </c>
      <c r="AL395">
        <v>35.130000000000003</v>
      </c>
      <c r="AM395">
        <v>4.99</v>
      </c>
      <c r="AN395" s="1">
        <v>1315.51</v>
      </c>
      <c r="AO395">
        <v>0.93469999999999998</v>
      </c>
      <c r="AP395" s="1">
        <v>1300.8800000000001</v>
      </c>
      <c r="AQ395" s="1">
        <v>1934.29</v>
      </c>
      <c r="AR395" s="1">
        <v>6052.02</v>
      </c>
      <c r="AS395">
        <v>631.57000000000005</v>
      </c>
      <c r="AT395">
        <v>324.62</v>
      </c>
      <c r="AU395" s="1">
        <v>10243.39</v>
      </c>
      <c r="AV395" s="1">
        <v>5065.4799999999996</v>
      </c>
      <c r="AW395">
        <v>0.43680000000000002</v>
      </c>
      <c r="AX395" s="1">
        <v>4729.53</v>
      </c>
      <c r="AY395">
        <v>0.4078</v>
      </c>
      <c r="AZ395" s="1">
        <v>1200.42</v>
      </c>
      <c r="BA395">
        <v>0.10349999999999999</v>
      </c>
      <c r="BB395">
        <v>602.12</v>
      </c>
      <c r="BC395">
        <v>5.1900000000000002E-2</v>
      </c>
      <c r="BD395" s="1">
        <v>11597.55</v>
      </c>
      <c r="BE395" s="1">
        <v>4084.05</v>
      </c>
      <c r="BF395">
        <v>0.96399999999999997</v>
      </c>
      <c r="BG395">
        <v>0.54890000000000005</v>
      </c>
      <c r="BH395">
        <v>0.22020000000000001</v>
      </c>
      <c r="BI395">
        <v>0.18379999999999999</v>
      </c>
      <c r="BJ395">
        <v>2.98E-2</v>
      </c>
      <c r="BK395">
        <v>1.7299999999999999E-2</v>
      </c>
    </row>
    <row r="396" spans="1:63" x14ac:dyDescent="0.25">
      <c r="A396" t="s">
        <v>398</v>
      </c>
      <c r="B396">
        <v>46268</v>
      </c>
      <c r="C396">
        <v>83.1</v>
      </c>
      <c r="D396">
        <v>18.82</v>
      </c>
      <c r="E396" s="1">
        <v>1563.49</v>
      </c>
      <c r="F396" s="1">
        <v>1540.53</v>
      </c>
      <c r="G396">
        <v>4.4999999999999997E-3</v>
      </c>
      <c r="H396">
        <v>2.9999999999999997E-4</v>
      </c>
      <c r="I396">
        <v>8.6E-3</v>
      </c>
      <c r="J396">
        <v>1.1000000000000001E-3</v>
      </c>
      <c r="K396">
        <v>2.93E-2</v>
      </c>
      <c r="L396">
        <v>0.92959999999999998</v>
      </c>
      <c r="M396">
        <v>2.6499999999999999E-2</v>
      </c>
      <c r="N396">
        <v>0.30480000000000002</v>
      </c>
      <c r="O396">
        <v>4.4000000000000003E-3</v>
      </c>
      <c r="P396">
        <v>0.13020000000000001</v>
      </c>
      <c r="Q396" s="1">
        <v>59230.16</v>
      </c>
      <c r="R396">
        <v>0.1918</v>
      </c>
      <c r="S396">
        <v>0.19020000000000001</v>
      </c>
      <c r="T396">
        <v>0.61799999999999999</v>
      </c>
      <c r="U396">
        <v>12.65</v>
      </c>
      <c r="V396" s="1">
        <v>74012.100000000006</v>
      </c>
      <c r="W396">
        <v>119.14</v>
      </c>
      <c r="X396" s="1">
        <v>200415.54</v>
      </c>
      <c r="Y396">
        <v>0.75519999999999998</v>
      </c>
      <c r="Z396">
        <v>0.14219999999999999</v>
      </c>
      <c r="AA396">
        <v>0.1026</v>
      </c>
      <c r="AB396">
        <v>0.24479999999999999</v>
      </c>
      <c r="AC396">
        <v>200.42</v>
      </c>
      <c r="AD396" s="1">
        <v>5663.82</v>
      </c>
      <c r="AE396">
        <v>582.27</v>
      </c>
      <c r="AF396" s="1">
        <v>187202.48</v>
      </c>
      <c r="AG396" t="s">
        <v>4</v>
      </c>
      <c r="AH396" s="1">
        <v>36907</v>
      </c>
      <c r="AI396" s="1">
        <v>61392.02</v>
      </c>
      <c r="AJ396">
        <v>45.1</v>
      </c>
      <c r="AK396">
        <v>26.47</v>
      </c>
      <c r="AL396">
        <v>29.68</v>
      </c>
      <c r="AM396">
        <v>4.4800000000000004</v>
      </c>
      <c r="AN396" s="1">
        <v>1791.36</v>
      </c>
      <c r="AO396">
        <v>1.026</v>
      </c>
      <c r="AP396" s="1">
        <v>1478.02</v>
      </c>
      <c r="AQ396" s="1">
        <v>2220.62</v>
      </c>
      <c r="AR396" s="1">
        <v>6852.33</v>
      </c>
      <c r="AS396">
        <v>598.87</v>
      </c>
      <c r="AT396">
        <v>277.01</v>
      </c>
      <c r="AU396" s="1">
        <v>11426.84</v>
      </c>
      <c r="AV396" s="1">
        <v>5168.82</v>
      </c>
      <c r="AW396">
        <v>0.39279999999999998</v>
      </c>
      <c r="AX396" s="1">
        <v>5711.18</v>
      </c>
      <c r="AY396">
        <v>0.434</v>
      </c>
      <c r="AZ396" s="1">
        <v>1588.01</v>
      </c>
      <c r="BA396">
        <v>0.1207</v>
      </c>
      <c r="BB396">
        <v>690.18</v>
      </c>
      <c r="BC396">
        <v>5.2499999999999998E-2</v>
      </c>
      <c r="BD396" s="1">
        <v>13158.19</v>
      </c>
      <c r="BE396" s="1">
        <v>4028.92</v>
      </c>
      <c r="BF396">
        <v>0.88019999999999998</v>
      </c>
      <c r="BG396">
        <v>0.53510000000000002</v>
      </c>
      <c r="BH396">
        <v>0.221</v>
      </c>
      <c r="BI396">
        <v>0.19400000000000001</v>
      </c>
      <c r="BJ396">
        <v>3.2599999999999997E-2</v>
      </c>
      <c r="BK396">
        <v>1.72E-2</v>
      </c>
    </row>
    <row r="397" spans="1:63" x14ac:dyDescent="0.25">
      <c r="A397" t="s">
        <v>399</v>
      </c>
      <c r="B397">
        <v>50575</v>
      </c>
      <c r="C397">
        <v>103.52</v>
      </c>
      <c r="D397">
        <v>12.83</v>
      </c>
      <c r="E397" s="1">
        <v>1328.57</v>
      </c>
      <c r="F397" s="1">
        <v>1301.1199999999999</v>
      </c>
      <c r="G397">
        <v>1.8E-3</v>
      </c>
      <c r="H397">
        <v>5.0000000000000001E-4</v>
      </c>
      <c r="I397">
        <v>6.6E-3</v>
      </c>
      <c r="J397">
        <v>1.1999999999999999E-3</v>
      </c>
      <c r="K397">
        <v>1.7600000000000001E-2</v>
      </c>
      <c r="L397">
        <v>0.95120000000000005</v>
      </c>
      <c r="M397">
        <v>2.1100000000000001E-2</v>
      </c>
      <c r="N397">
        <v>0.36349999999999999</v>
      </c>
      <c r="O397">
        <v>1.2999999999999999E-3</v>
      </c>
      <c r="P397">
        <v>0.1457</v>
      </c>
      <c r="Q397" s="1">
        <v>55263.93</v>
      </c>
      <c r="R397">
        <v>0.21190000000000001</v>
      </c>
      <c r="S397">
        <v>0.1794</v>
      </c>
      <c r="T397">
        <v>0.60860000000000003</v>
      </c>
      <c r="U397">
        <v>11.59</v>
      </c>
      <c r="V397" s="1">
        <v>69078.87</v>
      </c>
      <c r="W397">
        <v>110.55</v>
      </c>
      <c r="X397" s="1">
        <v>153933.68</v>
      </c>
      <c r="Y397">
        <v>0.83489999999999998</v>
      </c>
      <c r="Z397">
        <v>6.5799999999999997E-2</v>
      </c>
      <c r="AA397">
        <v>9.9299999999999999E-2</v>
      </c>
      <c r="AB397">
        <v>0.1651</v>
      </c>
      <c r="AC397">
        <v>153.93</v>
      </c>
      <c r="AD397" s="1">
        <v>4016.68</v>
      </c>
      <c r="AE397">
        <v>465.38</v>
      </c>
      <c r="AF397" s="1">
        <v>142786.25</v>
      </c>
      <c r="AG397" t="s">
        <v>4</v>
      </c>
      <c r="AH397" s="1">
        <v>34695</v>
      </c>
      <c r="AI397" s="1">
        <v>53319.01</v>
      </c>
      <c r="AJ397">
        <v>37.99</v>
      </c>
      <c r="AK397">
        <v>24.28</v>
      </c>
      <c r="AL397">
        <v>26.78</v>
      </c>
      <c r="AM397">
        <v>4.34</v>
      </c>
      <c r="AN397" s="1">
        <v>1227</v>
      </c>
      <c r="AO397">
        <v>1.2138</v>
      </c>
      <c r="AP397" s="1">
        <v>1365.39</v>
      </c>
      <c r="AQ397" s="1">
        <v>2347.94</v>
      </c>
      <c r="AR397" s="1">
        <v>6582.45</v>
      </c>
      <c r="AS397">
        <v>603.24</v>
      </c>
      <c r="AT397">
        <v>386.6</v>
      </c>
      <c r="AU397" s="1">
        <v>11285.62</v>
      </c>
      <c r="AV397" s="1">
        <v>6379.02</v>
      </c>
      <c r="AW397">
        <v>0.50060000000000004</v>
      </c>
      <c r="AX397" s="1">
        <v>4255.8</v>
      </c>
      <c r="AY397">
        <v>0.33400000000000002</v>
      </c>
      <c r="AZ397" s="1">
        <v>1353.66</v>
      </c>
      <c r="BA397">
        <v>0.1062</v>
      </c>
      <c r="BB397">
        <v>754.73</v>
      </c>
      <c r="BC397">
        <v>5.9200000000000003E-2</v>
      </c>
      <c r="BD397" s="1">
        <v>12743.2</v>
      </c>
      <c r="BE397" s="1">
        <v>5555.67</v>
      </c>
      <c r="BF397">
        <v>1.7475000000000001</v>
      </c>
      <c r="BG397">
        <v>0.51619999999999999</v>
      </c>
      <c r="BH397">
        <v>0.23530000000000001</v>
      </c>
      <c r="BI397">
        <v>0.19719999999999999</v>
      </c>
      <c r="BJ397">
        <v>3.2899999999999999E-2</v>
      </c>
      <c r="BK397">
        <v>1.8499999999999999E-2</v>
      </c>
    </row>
    <row r="398" spans="1:63" x14ac:dyDescent="0.25">
      <c r="A398" t="s">
        <v>400</v>
      </c>
      <c r="B398">
        <v>50716</v>
      </c>
      <c r="C398">
        <v>19.62</v>
      </c>
      <c r="D398">
        <v>77.36</v>
      </c>
      <c r="E398" s="1">
        <v>1517.74</v>
      </c>
      <c r="F398" s="1">
        <v>1527.51</v>
      </c>
      <c r="G398">
        <v>1.2E-2</v>
      </c>
      <c r="H398">
        <v>1E-3</v>
      </c>
      <c r="I398">
        <v>5.3600000000000002E-2</v>
      </c>
      <c r="J398">
        <v>1.2999999999999999E-3</v>
      </c>
      <c r="K398">
        <v>5.7799999999999997E-2</v>
      </c>
      <c r="L398">
        <v>0.81379999999999997</v>
      </c>
      <c r="M398">
        <v>6.0600000000000001E-2</v>
      </c>
      <c r="N398">
        <v>0.46</v>
      </c>
      <c r="O398">
        <v>1.1299999999999999E-2</v>
      </c>
      <c r="P398">
        <v>0.15179999999999999</v>
      </c>
      <c r="Q398" s="1">
        <v>60986.23</v>
      </c>
      <c r="R398">
        <v>0.2334</v>
      </c>
      <c r="S398">
        <v>0.20499999999999999</v>
      </c>
      <c r="T398">
        <v>0.56169999999999998</v>
      </c>
      <c r="U398">
        <v>11.6</v>
      </c>
      <c r="V398" s="1">
        <v>77857.490000000005</v>
      </c>
      <c r="W398">
        <v>126.11</v>
      </c>
      <c r="X398" s="1">
        <v>176342.18</v>
      </c>
      <c r="Y398">
        <v>0.6714</v>
      </c>
      <c r="Z398">
        <v>0.27289999999999998</v>
      </c>
      <c r="AA398">
        <v>5.57E-2</v>
      </c>
      <c r="AB398">
        <v>0.3286</v>
      </c>
      <c r="AC398">
        <v>176.34</v>
      </c>
      <c r="AD398" s="1">
        <v>6709.63</v>
      </c>
      <c r="AE398">
        <v>674.68</v>
      </c>
      <c r="AF398" s="1">
        <v>152695.5</v>
      </c>
      <c r="AG398" t="s">
        <v>4</v>
      </c>
      <c r="AH398" s="1">
        <v>33809</v>
      </c>
      <c r="AI398" s="1">
        <v>53615.82</v>
      </c>
      <c r="AJ398">
        <v>59.79</v>
      </c>
      <c r="AK398">
        <v>35.909999999999997</v>
      </c>
      <c r="AL398">
        <v>44.67</v>
      </c>
      <c r="AM398">
        <v>5.05</v>
      </c>
      <c r="AN398">
        <v>87.09</v>
      </c>
      <c r="AO398">
        <v>0.94140000000000001</v>
      </c>
      <c r="AP398" s="1">
        <v>1643.47</v>
      </c>
      <c r="AQ398" s="1">
        <v>2039.69</v>
      </c>
      <c r="AR398" s="1">
        <v>6822.69</v>
      </c>
      <c r="AS398">
        <v>664.75</v>
      </c>
      <c r="AT398">
        <v>330.63</v>
      </c>
      <c r="AU398" s="1">
        <v>11501.24</v>
      </c>
      <c r="AV398" s="1">
        <v>4856.26</v>
      </c>
      <c r="AW398">
        <v>0.36909999999999998</v>
      </c>
      <c r="AX398" s="1">
        <v>5801.21</v>
      </c>
      <c r="AY398">
        <v>0.441</v>
      </c>
      <c r="AZ398" s="1">
        <v>1703.22</v>
      </c>
      <c r="BA398">
        <v>0.1295</v>
      </c>
      <c r="BB398">
        <v>795.01</v>
      </c>
      <c r="BC398">
        <v>6.0400000000000002E-2</v>
      </c>
      <c r="BD398" s="1">
        <v>13155.7</v>
      </c>
      <c r="BE398" s="1">
        <v>3920.84</v>
      </c>
      <c r="BF398">
        <v>0.97789999999999999</v>
      </c>
      <c r="BG398">
        <v>0.53979999999999995</v>
      </c>
      <c r="BH398">
        <v>0.21659999999999999</v>
      </c>
      <c r="BI398">
        <v>0.19819999999999999</v>
      </c>
      <c r="BJ398">
        <v>2.6800000000000001E-2</v>
      </c>
      <c r="BK398">
        <v>1.8599999999999998E-2</v>
      </c>
    </row>
    <row r="399" spans="1:63" x14ac:dyDescent="0.25">
      <c r="A399" t="s">
        <v>401</v>
      </c>
      <c r="B399">
        <v>44552</v>
      </c>
      <c r="C399">
        <v>36.14</v>
      </c>
      <c r="D399">
        <v>63.27</v>
      </c>
      <c r="E399" s="1">
        <v>2286.9299999999998</v>
      </c>
      <c r="F399" s="1">
        <v>2253.86</v>
      </c>
      <c r="G399">
        <v>1.12E-2</v>
      </c>
      <c r="H399">
        <v>5.9999999999999995E-4</v>
      </c>
      <c r="I399">
        <v>2.01E-2</v>
      </c>
      <c r="J399">
        <v>8.0000000000000004E-4</v>
      </c>
      <c r="K399">
        <v>2.9399999999999999E-2</v>
      </c>
      <c r="L399">
        <v>0.89970000000000006</v>
      </c>
      <c r="M399">
        <v>3.8199999999999998E-2</v>
      </c>
      <c r="N399">
        <v>0.32440000000000002</v>
      </c>
      <c r="O399">
        <v>1.1599999999999999E-2</v>
      </c>
      <c r="P399">
        <v>0.1336</v>
      </c>
      <c r="Q399" s="1">
        <v>61424.5</v>
      </c>
      <c r="R399">
        <v>0.19939999999999999</v>
      </c>
      <c r="S399">
        <v>0.16289999999999999</v>
      </c>
      <c r="T399">
        <v>0.63770000000000004</v>
      </c>
      <c r="U399">
        <v>14.03</v>
      </c>
      <c r="V399" s="1">
        <v>86619.75</v>
      </c>
      <c r="W399">
        <v>158.32</v>
      </c>
      <c r="X399" s="1">
        <v>173808.43</v>
      </c>
      <c r="Y399">
        <v>0.76090000000000002</v>
      </c>
      <c r="Z399">
        <v>0.1797</v>
      </c>
      <c r="AA399">
        <v>5.9299999999999999E-2</v>
      </c>
      <c r="AB399">
        <v>0.23910000000000001</v>
      </c>
      <c r="AC399">
        <v>173.81</v>
      </c>
      <c r="AD399" s="1">
        <v>5783.29</v>
      </c>
      <c r="AE399">
        <v>658.87</v>
      </c>
      <c r="AF399" s="1">
        <v>161607.66</v>
      </c>
      <c r="AG399" t="s">
        <v>4</v>
      </c>
      <c r="AH399" s="1">
        <v>36824</v>
      </c>
      <c r="AI399" s="1">
        <v>62483.46</v>
      </c>
      <c r="AJ399">
        <v>54.4</v>
      </c>
      <c r="AK399">
        <v>31.4</v>
      </c>
      <c r="AL399">
        <v>37.619999999999997</v>
      </c>
      <c r="AM399">
        <v>4.8600000000000003</v>
      </c>
      <c r="AN399" s="1">
        <v>1350.39</v>
      </c>
      <c r="AO399">
        <v>0.84789999999999999</v>
      </c>
      <c r="AP399" s="1">
        <v>1449.4</v>
      </c>
      <c r="AQ399" s="1">
        <v>1952.48</v>
      </c>
      <c r="AR399" s="1">
        <v>6359.8</v>
      </c>
      <c r="AS399">
        <v>602.5</v>
      </c>
      <c r="AT399">
        <v>286.86</v>
      </c>
      <c r="AU399" s="1">
        <v>10651.04</v>
      </c>
      <c r="AV399" s="1">
        <v>4563.67</v>
      </c>
      <c r="AW399">
        <v>0.38629999999999998</v>
      </c>
      <c r="AX399" s="1">
        <v>5251.96</v>
      </c>
      <c r="AY399">
        <v>0.4446</v>
      </c>
      <c r="AZ399" s="1">
        <v>1335.57</v>
      </c>
      <c r="BA399">
        <v>0.11310000000000001</v>
      </c>
      <c r="BB399">
        <v>662.54</v>
      </c>
      <c r="BC399">
        <v>5.6099999999999997E-2</v>
      </c>
      <c r="BD399" s="1">
        <v>11813.74</v>
      </c>
      <c r="BE399" s="1">
        <v>3603.89</v>
      </c>
      <c r="BF399">
        <v>0.76239999999999997</v>
      </c>
      <c r="BG399">
        <v>0.54710000000000003</v>
      </c>
      <c r="BH399">
        <v>0.2223</v>
      </c>
      <c r="BI399">
        <v>0.18690000000000001</v>
      </c>
      <c r="BJ399">
        <v>2.69E-2</v>
      </c>
      <c r="BK399">
        <v>1.67E-2</v>
      </c>
    </row>
    <row r="400" spans="1:63" x14ac:dyDescent="0.25">
      <c r="A400" t="s">
        <v>402</v>
      </c>
      <c r="B400">
        <v>44560</v>
      </c>
      <c r="C400">
        <v>44.67</v>
      </c>
      <c r="D400">
        <v>61.52</v>
      </c>
      <c r="E400" s="1">
        <v>2747.86</v>
      </c>
      <c r="F400" s="1">
        <v>2565.81</v>
      </c>
      <c r="G400">
        <v>7.4000000000000003E-3</v>
      </c>
      <c r="H400">
        <v>5.9999999999999995E-4</v>
      </c>
      <c r="I400">
        <v>3.7199999999999997E-2</v>
      </c>
      <c r="J400">
        <v>1.1000000000000001E-3</v>
      </c>
      <c r="K400">
        <v>7.2700000000000001E-2</v>
      </c>
      <c r="L400">
        <v>0.8246</v>
      </c>
      <c r="M400">
        <v>5.6399999999999999E-2</v>
      </c>
      <c r="N400">
        <v>0.4612</v>
      </c>
      <c r="O400">
        <v>2.35E-2</v>
      </c>
      <c r="P400">
        <v>0.14949999999999999</v>
      </c>
      <c r="Q400" s="1">
        <v>59002.71</v>
      </c>
      <c r="R400">
        <v>0.215</v>
      </c>
      <c r="S400">
        <v>0.17230000000000001</v>
      </c>
      <c r="T400">
        <v>0.61270000000000002</v>
      </c>
      <c r="U400">
        <v>19.47</v>
      </c>
      <c r="V400" s="1">
        <v>78272.5</v>
      </c>
      <c r="W400">
        <v>136.63999999999999</v>
      </c>
      <c r="X400" s="1">
        <v>141929.71</v>
      </c>
      <c r="Y400">
        <v>0.73319999999999996</v>
      </c>
      <c r="Z400">
        <v>0.21759999999999999</v>
      </c>
      <c r="AA400">
        <v>4.9200000000000001E-2</v>
      </c>
      <c r="AB400">
        <v>0.26679999999999998</v>
      </c>
      <c r="AC400">
        <v>141.93</v>
      </c>
      <c r="AD400" s="1">
        <v>4783.17</v>
      </c>
      <c r="AE400">
        <v>555.03</v>
      </c>
      <c r="AF400" s="1">
        <v>137080.21</v>
      </c>
      <c r="AG400" t="s">
        <v>4</v>
      </c>
      <c r="AH400" s="1">
        <v>31696</v>
      </c>
      <c r="AI400" s="1">
        <v>50839.4</v>
      </c>
      <c r="AJ400">
        <v>52.27</v>
      </c>
      <c r="AK400">
        <v>30.83</v>
      </c>
      <c r="AL400">
        <v>37.659999999999997</v>
      </c>
      <c r="AM400">
        <v>4.3499999999999996</v>
      </c>
      <c r="AN400">
        <v>988.89</v>
      </c>
      <c r="AO400">
        <v>0.99729999999999996</v>
      </c>
      <c r="AP400" s="1">
        <v>1409.7</v>
      </c>
      <c r="AQ400" s="1">
        <v>1909.06</v>
      </c>
      <c r="AR400" s="1">
        <v>6619.47</v>
      </c>
      <c r="AS400">
        <v>659.55</v>
      </c>
      <c r="AT400">
        <v>303.01</v>
      </c>
      <c r="AU400" s="1">
        <v>10900.79</v>
      </c>
      <c r="AV400" s="1">
        <v>5826.11</v>
      </c>
      <c r="AW400">
        <v>0.46600000000000003</v>
      </c>
      <c r="AX400" s="1">
        <v>4576.42</v>
      </c>
      <c r="AY400">
        <v>0.36599999999999999</v>
      </c>
      <c r="AZ400" s="1">
        <v>1173.97</v>
      </c>
      <c r="BA400">
        <v>9.3899999999999997E-2</v>
      </c>
      <c r="BB400">
        <v>927.14</v>
      </c>
      <c r="BC400">
        <v>7.4099999999999999E-2</v>
      </c>
      <c r="BD400" s="1">
        <v>12503.64</v>
      </c>
      <c r="BE400" s="1">
        <v>4217.79</v>
      </c>
      <c r="BF400">
        <v>1.2438</v>
      </c>
      <c r="BG400">
        <v>0.53510000000000002</v>
      </c>
      <c r="BH400">
        <v>0.21759999999999999</v>
      </c>
      <c r="BI400">
        <v>0.2056</v>
      </c>
      <c r="BJ400">
        <v>2.64E-2</v>
      </c>
      <c r="BK400">
        <v>1.52E-2</v>
      </c>
    </row>
    <row r="401" spans="1:63" x14ac:dyDescent="0.25">
      <c r="A401" t="s">
        <v>403</v>
      </c>
      <c r="B401">
        <v>50567</v>
      </c>
      <c r="C401">
        <v>88</v>
      </c>
      <c r="D401">
        <v>16.84</v>
      </c>
      <c r="E401" s="1">
        <v>1482.02</v>
      </c>
      <c r="F401" s="1">
        <v>1482.72</v>
      </c>
      <c r="G401">
        <v>3.0999999999999999E-3</v>
      </c>
      <c r="H401">
        <v>2.9999999999999997E-4</v>
      </c>
      <c r="I401">
        <v>5.4000000000000003E-3</v>
      </c>
      <c r="J401">
        <v>8.0000000000000004E-4</v>
      </c>
      <c r="K401">
        <v>1.77E-2</v>
      </c>
      <c r="L401">
        <v>0.9506</v>
      </c>
      <c r="M401">
        <v>2.1999999999999999E-2</v>
      </c>
      <c r="N401">
        <v>0.33079999999999998</v>
      </c>
      <c r="O401">
        <v>1.9E-3</v>
      </c>
      <c r="P401">
        <v>0.12859999999999999</v>
      </c>
      <c r="Q401" s="1">
        <v>56385.47</v>
      </c>
      <c r="R401">
        <v>0.20569999999999999</v>
      </c>
      <c r="S401">
        <v>0.1774</v>
      </c>
      <c r="T401">
        <v>0.61699999999999999</v>
      </c>
      <c r="U401">
        <v>12.65</v>
      </c>
      <c r="V401" s="1">
        <v>72413.77</v>
      </c>
      <c r="W401">
        <v>112.62</v>
      </c>
      <c r="X401" s="1">
        <v>156545.47</v>
      </c>
      <c r="Y401">
        <v>0.83250000000000002</v>
      </c>
      <c r="Z401">
        <v>8.2299999999999998E-2</v>
      </c>
      <c r="AA401">
        <v>8.5199999999999998E-2</v>
      </c>
      <c r="AB401">
        <v>0.16750000000000001</v>
      </c>
      <c r="AC401">
        <v>156.55000000000001</v>
      </c>
      <c r="AD401" s="1">
        <v>4455.4799999999996</v>
      </c>
      <c r="AE401">
        <v>523.13</v>
      </c>
      <c r="AF401" s="1">
        <v>143888.48000000001</v>
      </c>
      <c r="AG401" t="s">
        <v>4</v>
      </c>
      <c r="AH401" s="1">
        <v>35264</v>
      </c>
      <c r="AI401" s="1">
        <v>55667.76</v>
      </c>
      <c r="AJ401">
        <v>43.26</v>
      </c>
      <c r="AK401">
        <v>27.02</v>
      </c>
      <c r="AL401">
        <v>30.87</v>
      </c>
      <c r="AM401">
        <v>4.5599999999999996</v>
      </c>
      <c r="AN401" s="1">
        <v>1071.83</v>
      </c>
      <c r="AO401">
        <v>1.0327</v>
      </c>
      <c r="AP401" s="1">
        <v>1384.78</v>
      </c>
      <c r="AQ401" s="1">
        <v>2157.0500000000002</v>
      </c>
      <c r="AR401" s="1">
        <v>6270.27</v>
      </c>
      <c r="AS401">
        <v>525.15</v>
      </c>
      <c r="AT401">
        <v>327.39</v>
      </c>
      <c r="AU401" s="1">
        <v>10664.63</v>
      </c>
      <c r="AV401" s="1">
        <v>5907.93</v>
      </c>
      <c r="AW401">
        <v>0.48359999999999997</v>
      </c>
      <c r="AX401" s="1">
        <v>4099.05</v>
      </c>
      <c r="AY401">
        <v>0.33550000000000002</v>
      </c>
      <c r="AZ401" s="1">
        <v>1546.18</v>
      </c>
      <c r="BA401">
        <v>0.12659999999999999</v>
      </c>
      <c r="BB401">
        <v>662.84</v>
      </c>
      <c r="BC401">
        <v>5.4300000000000001E-2</v>
      </c>
      <c r="BD401" s="1">
        <v>12216</v>
      </c>
      <c r="BE401" s="1">
        <v>5394.24</v>
      </c>
      <c r="BF401">
        <v>1.4609000000000001</v>
      </c>
      <c r="BG401">
        <v>0.52869999999999995</v>
      </c>
      <c r="BH401">
        <v>0.22720000000000001</v>
      </c>
      <c r="BI401">
        <v>0.19670000000000001</v>
      </c>
      <c r="BJ401">
        <v>3.4099999999999998E-2</v>
      </c>
      <c r="BK401">
        <v>1.34E-2</v>
      </c>
    </row>
    <row r="402" spans="1:63" x14ac:dyDescent="0.25">
      <c r="A402" t="s">
        <v>404</v>
      </c>
      <c r="B402">
        <v>44578</v>
      </c>
      <c r="C402">
        <v>11.14</v>
      </c>
      <c r="D402">
        <v>240.05</v>
      </c>
      <c r="E402" s="1">
        <v>2674.86</v>
      </c>
      <c r="F402" s="1">
        <v>2601.7399999999998</v>
      </c>
      <c r="G402">
        <v>2.3199999999999998E-2</v>
      </c>
      <c r="H402">
        <v>1.1999999999999999E-3</v>
      </c>
      <c r="I402">
        <v>0.2</v>
      </c>
      <c r="J402">
        <v>1.2999999999999999E-3</v>
      </c>
      <c r="K402">
        <v>6.7000000000000004E-2</v>
      </c>
      <c r="L402">
        <v>0.63500000000000001</v>
      </c>
      <c r="M402">
        <v>7.2400000000000006E-2</v>
      </c>
      <c r="N402">
        <v>0.59150000000000003</v>
      </c>
      <c r="O402">
        <v>3.6600000000000001E-2</v>
      </c>
      <c r="P402">
        <v>0.16270000000000001</v>
      </c>
      <c r="Q402" s="1">
        <v>62839.8</v>
      </c>
      <c r="R402">
        <v>0.22450000000000001</v>
      </c>
      <c r="S402">
        <v>0.21260000000000001</v>
      </c>
      <c r="T402">
        <v>0.56289999999999996</v>
      </c>
      <c r="U402">
        <v>19.2</v>
      </c>
      <c r="V402" s="1">
        <v>87643.14</v>
      </c>
      <c r="W402">
        <v>136.51</v>
      </c>
      <c r="X402" s="1">
        <v>145556.19</v>
      </c>
      <c r="Y402">
        <v>0.66810000000000003</v>
      </c>
      <c r="Z402">
        <v>0.28310000000000002</v>
      </c>
      <c r="AA402">
        <v>4.8800000000000003E-2</v>
      </c>
      <c r="AB402">
        <v>0.33189999999999997</v>
      </c>
      <c r="AC402">
        <v>145.56</v>
      </c>
      <c r="AD402" s="1">
        <v>6672.64</v>
      </c>
      <c r="AE402">
        <v>692.82</v>
      </c>
      <c r="AF402" s="1">
        <v>136344.95000000001</v>
      </c>
      <c r="AG402" t="s">
        <v>4</v>
      </c>
      <c r="AH402" s="1">
        <v>31779</v>
      </c>
      <c r="AI402" s="1">
        <v>47834.82</v>
      </c>
      <c r="AJ402">
        <v>69.58</v>
      </c>
      <c r="AK402">
        <v>42.3</v>
      </c>
      <c r="AL402">
        <v>49.27</v>
      </c>
      <c r="AM402">
        <v>4.91</v>
      </c>
      <c r="AN402">
        <v>971.05</v>
      </c>
      <c r="AO402">
        <v>1.0436000000000001</v>
      </c>
      <c r="AP402" s="1">
        <v>1532.22</v>
      </c>
      <c r="AQ402" s="1">
        <v>2098.3000000000002</v>
      </c>
      <c r="AR402" s="1">
        <v>7339.1</v>
      </c>
      <c r="AS402">
        <v>853.63</v>
      </c>
      <c r="AT402">
        <v>410.94</v>
      </c>
      <c r="AU402" s="1">
        <v>12234.19</v>
      </c>
      <c r="AV402" s="1">
        <v>5866.14</v>
      </c>
      <c r="AW402">
        <v>0.41389999999999999</v>
      </c>
      <c r="AX402" s="1">
        <v>5972.44</v>
      </c>
      <c r="AY402">
        <v>0.4214</v>
      </c>
      <c r="AZ402" s="1">
        <v>1231.52</v>
      </c>
      <c r="BA402">
        <v>8.6900000000000005E-2</v>
      </c>
      <c r="BB402" s="1">
        <v>1102.29</v>
      </c>
      <c r="BC402">
        <v>7.7799999999999994E-2</v>
      </c>
      <c r="BD402" s="1">
        <v>14172.39</v>
      </c>
      <c r="BE402" s="1">
        <v>4321.5600000000004</v>
      </c>
      <c r="BF402">
        <v>1.1872</v>
      </c>
      <c r="BG402">
        <v>0.55230000000000001</v>
      </c>
      <c r="BH402">
        <v>0.2114</v>
      </c>
      <c r="BI402">
        <v>0.19409999999999999</v>
      </c>
      <c r="BJ402">
        <v>2.8000000000000001E-2</v>
      </c>
      <c r="BK402">
        <v>1.41E-2</v>
      </c>
    </row>
    <row r="403" spans="1:63" x14ac:dyDescent="0.25">
      <c r="A403" t="s">
        <v>405</v>
      </c>
      <c r="B403">
        <v>47761</v>
      </c>
      <c r="C403">
        <v>157.62</v>
      </c>
      <c r="D403">
        <v>7.9</v>
      </c>
      <c r="E403" s="1">
        <v>1244.73</v>
      </c>
      <c r="F403" s="1">
        <v>1169.8699999999999</v>
      </c>
      <c r="G403">
        <v>1.4E-3</v>
      </c>
      <c r="H403">
        <v>2.0000000000000001E-4</v>
      </c>
      <c r="I403">
        <v>3.7000000000000002E-3</v>
      </c>
      <c r="J403">
        <v>5.9999999999999995E-4</v>
      </c>
      <c r="K403">
        <v>8.0999999999999996E-3</v>
      </c>
      <c r="L403">
        <v>0.96879999999999999</v>
      </c>
      <c r="M403">
        <v>1.7100000000000001E-2</v>
      </c>
      <c r="N403">
        <v>0.66269999999999996</v>
      </c>
      <c r="O403">
        <v>4.0000000000000002E-4</v>
      </c>
      <c r="P403">
        <v>0.16589999999999999</v>
      </c>
      <c r="Q403" s="1">
        <v>54458.18</v>
      </c>
      <c r="R403">
        <v>0.23119999999999999</v>
      </c>
      <c r="S403">
        <v>0.18679999999999999</v>
      </c>
      <c r="T403">
        <v>0.58199999999999996</v>
      </c>
      <c r="U403">
        <v>10.45</v>
      </c>
      <c r="V403" s="1">
        <v>73433.350000000006</v>
      </c>
      <c r="W403">
        <v>114.63</v>
      </c>
      <c r="X403" s="1">
        <v>177561.93</v>
      </c>
      <c r="Y403">
        <v>0.54969999999999997</v>
      </c>
      <c r="Z403">
        <v>0.13800000000000001</v>
      </c>
      <c r="AA403">
        <v>0.31240000000000001</v>
      </c>
      <c r="AB403">
        <v>0.45029999999999998</v>
      </c>
      <c r="AC403">
        <v>177.56</v>
      </c>
      <c r="AD403" s="1">
        <v>4786.12</v>
      </c>
      <c r="AE403">
        <v>342.31</v>
      </c>
      <c r="AF403" s="1">
        <v>137608.63</v>
      </c>
      <c r="AG403" t="s">
        <v>4</v>
      </c>
      <c r="AH403" s="1">
        <v>31361</v>
      </c>
      <c r="AI403" s="1">
        <v>49157.56</v>
      </c>
      <c r="AJ403">
        <v>29.44</v>
      </c>
      <c r="AK403">
        <v>22.42</v>
      </c>
      <c r="AL403">
        <v>25.22</v>
      </c>
      <c r="AM403">
        <v>4.1399999999999997</v>
      </c>
      <c r="AN403">
        <v>841.66</v>
      </c>
      <c r="AO403">
        <v>0.84719999999999995</v>
      </c>
      <c r="AP403" s="1">
        <v>1699.4</v>
      </c>
      <c r="AQ403" s="1">
        <v>2867.64</v>
      </c>
      <c r="AR403" s="1">
        <v>7001.36</v>
      </c>
      <c r="AS403">
        <v>616.76</v>
      </c>
      <c r="AT403">
        <v>352.49</v>
      </c>
      <c r="AU403" s="1">
        <v>12537.65</v>
      </c>
      <c r="AV403" s="1">
        <v>8644.92</v>
      </c>
      <c r="AW403">
        <v>0.5474</v>
      </c>
      <c r="AX403" s="1">
        <v>4635.34</v>
      </c>
      <c r="AY403">
        <v>0.29349999999999998</v>
      </c>
      <c r="AZ403" s="1">
        <v>1330.98</v>
      </c>
      <c r="BA403">
        <v>8.43E-2</v>
      </c>
      <c r="BB403" s="1">
        <v>1181.52</v>
      </c>
      <c r="BC403">
        <v>7.4800000000000005E-2</v>
      </c>
      <c r="BD403" s="1">
        <v>15792.76</v>
      </c>
      <c r="BE403" s="1">
        <v>7052.87</v>
      </c>
      <c r="BF403">
        <v>2.7608000000000001</v>
      </c>
      <c r="BG403">
        <v>0.49909999999999999</v>
      </c>
      <c r="BH403">
        <v>0.2341</v>
      </c>
      <c r="BI403">
        <v>0.20530000000000001</v>
      </c>
      <c r="BJ403">
        <v>4.3099999999999999E-2</v>
      </c>
      <c r="BK403">
        <v>1.84E-2</v>
      </c>
    </row>
    <row r="404" spans="1:63" x14ac:dyDescent="0.25">
      <c r="A404" t="s">
        <v>406</v>
      </c>
      <c r="B404">
        <v>47373</v>
      </c>
      <c r="C404">
        <v>28.81</v>
      </c>
      <c r="D404">
        <v>206.03</v>
      </c>
      <c r="E404" s="1">
        <v>5935.59</v>
      </c>
      <c r="F404" s="1">
        <v>5787.08</v>
      </c>
      <c r="G404">
        <v>2.3E-2</v>
      </c>
      <c r="H404">
        <v>5.9999999999999995E-4</v>
      </c>
      <c r="I404">
        <v>3.9899999999999998E-2</v>
      </c>
      <c r="J404">
        <v>1.1999999999999999E-3</v>
      </c>
      <c r="K404">
        <v>3.9899999999999998E-2</v>
      </c>
      <c r="L404">
        <v>0.85119999999999996</v>
      </c>
      <c r="M404">
        <v>4.4200000000000003E-2</v>
      </c>
      <c r="N404">
        <v>0.25140000000000001</v>
      </c>
      <c r="O404">
        <v>1.38E-2</v>
      </c>
      <c r="P404">
        <v>0.13819999999999999</v>
      </c>
      <c r="Q404" s="1">
        <v>68651.009999999995</v>
      </c>
      <c r="R404">
        <v>0.19359999999999999</v>
      </c>
      <c r="S404">
        <v>0.1832</v>
      </c>
      <c r="T404">
        <v>0.62329999999999997</v>
      </c>
      <c r="U404">
        <v>32.19</v>
      </c>
      <c r="V404" s="1">
        <v>97483.67</v>
      </c>
      <c r="W404">
        <v>181.42</v>
      </c>
      <c r="X404" s="1">
        <v>191479.05</v>
      </c>
      <c r="Y404">
        <v>0.75170000000000003</v>
      </c>
      <c r="Z404">
        <v>0.2089</v>
      </c>
      <c r="AA404">
        <v>3.9399999999999998E-2</v>
      </c>
      <c r="AB404">
        <v>0.24829999999999999</v>
      </c>
      <c r="AC404">
        <v>191.48</v>
      </c>
      <c r="AD404" s="1">
        <v>7800.36</v>
      </c>
      <c r="AE404">
        <v>862.97</v>
      </c>
      <c r="AF404" s="1">
        <v>179423.43</v>
      </c>
      <c r="AG404" t="s">
        <v>4</v>
      </c>
      <c r="AH404" s="1">
        <v>41579</v>
      </c>
      <c r="AI404" s="1">
        <v>68280.92</v>
      </c>
      <c r="AJ404">
        <v>67.12</v>
      </c>
      <c r="AK404">
        <v>38.54</v>
      </c>
      <c r="AL404">
        <v>42.92</v>
      </c>
      <c r="AM404">
        <v>4.34</v>
      </c>
      <c r="AN404">
        <v>0</v>
      </c>
      <c r="AO404">
        <v>0.80310000000000004</v>
      </c>
      <c r="AP404" s="1">
        <v>1419.54</v>
      </c>
      <c r="AQ404" s="1">
        <v>2019.92</v>
      </c>
      <c r="AR404" s="1">
        <v>6859.38</v>
      </c>
      <c r="AS404">
        <v>767.29</v>
      </c>
      <c r="AT404">
        <v>363.63</v>
      </c>
      <c r="AU404" s="1">
        <v>11429.77</v>
      </c>
      <c r="AV404" s="1">
        <v>4006.24</v>
      </c>
      <c r="AW404">
        <v>0.32229999999999998</v>
      </c>
      <c r="AX404" s="1">
        <v>6826.39</v>
      </c>
      <c r="AY404">
        <v>0.54910000000000003</v>
      </c>
      <c r="AZ404" s="1">
        <v>1019.11</v>
      </c>
      <c r="BA404">
        <v>8.2000000000000003E-2</v>
      </c>
      <c r="BB404">
        <v>579.74</v>
      </c>
      <c r="BC404">
        <v>4.6600000000000003E-2</v>
      </c>
      <c r="BD404" s="1">
        <v>12431.48</v>
      </c>
      <c r="BE404" s="1">
        <v>2647.83</v>
      </c>
      <c r="BF404">
        <v>0.441</v>
      </c>
      <c r="BG404">
        <v>0.58679999999999999</v>
      </c>
      <c r="BH404">
        <v>0.2258</v>
      </c>
      <c r="BI404">
        <v>0.1434</v>
      </c>
      <c r="BJ404">
        <v>2.86E-2</v>
      </c>
      <c r="BK404">
        <v>1.5299999999999999E-2</v>
      </c>
    </row>
    <row r="405" spans="1:63" x14ac:dyDescent="0.25">
      <c r="A405" t="s">
        <v>407</v>
      </c>
      <c r="B405">
        <v>44586</v>
      </c>
      <c r="C405">
        <v>11.24</v>
      </c>
      <c r="D405">
        <v>264.26</v>
      </c>
      <c r="E405" s="1">
        <v>2969.79</v>
      </c>
      <c r="F405" s="1">
        <v>2947.41</v>
      </c>
      <c r="G405">
        <v>6.1899999999999997E-2</v>
      </c>
      <c r="H405">
        <v>8.0000000000000004E-4</v>
      </c>
      <c r="I405">
        <v>3.7900000000000003E-2</v>
      </c>
      <c r="J405">
        <v>6.9999999999999999E-4</v>
      </c>
      <c r="K405">
        <v>3.9199999999999999E-2</v>
      </c>
      <c r="L405">
        <v>0.81230000000000002</v>
      </c>
      <c r="M405">
        <v>4.7100000000000003E-2</v>
      </c>
      <c r="N405">
        <v>8.3799999999999999E-2</v>
      </c>
      <c r="O405">
        <v>1.8100000000000002E-2</v>
      </c>
      <c r="P405">
        <v>0.1182</v>
      </c>
      <c r="Q405" s="1">
        <v>77184.320000000007</v>
      </c>
      <c r="R405">
        <v>0.16109999999999999</v>
      </c>
      <c r="S405">
        <v>0.1512</v>
      </c>
      <c r="T405">
        <v>0.68769999999999998</v>
      </c>
      <c r="U405">
        <v>19.66</v>
      </c>
      <c r="V405" s="1">
        <v>98725.67</v>
      </c>
      <c r="W405">
        <v>150.31</v>
      </c>
      <c r="X405" s="1">
        <v>284207.26</v>
      </c>
      <c r="Y405">
        <v>0.81759999999999999</v>
      </c>
      <c r="Z405">
        <v>0.1598</v>
      </c>
      <c r="AA405">
        <v>2.2499999999999999E-2</v>
      </c>
      <c r="AB405">
        <v>0.18240000000000001</v>
      </c>
      <c r="AC405">
        <v>284.20999999999998</v>
      </c>
      <c r="AD405" s="1">
        <v>11958.72</v>
      </c>
      <c r="AE405" s="1">
        <v>1252.8900000000001</v>
      </c>
      <c r="AF405" s="1">
        <v>286332.92</v>
      </c>
      <c r="AG405" t="s">
        <v>4</v>
      </c>
      <c r="AH405" s="1">
        <v>60012</v>
      </c>
      <c r="AI405" s="1">
        <v>146665.35999999999</v>
      </c>
      <c r="AJ405">
        <v>90.97</v>
      </c>
      <c r="AK405">
        <v>43.04</v>
      </c>
      <c r="AL405">
        <v>56.93</v>
      </c>
      <c r="AM405">
        <v>5.03</v>
      </c>
      <c r="AN405" s="1">
        <v>3074.57</v>
      </c>
      <c r="AO405">
        <v>0.61119999999999997</v>
      </c>
      <c r="AP405" s="1">
        <v>1780.87</v>
      </c>
      <c r="AQ405" s="1">
        <v>2181.06</v>
      </c>
      <c r="AR405" s="1">
        <v>8621</v>
      </c>
      <c r="AS405" s="1">
        <v>1013.46</v>
      </c>
      <c r="AT405">
        <v>464.42</v>
      </c>
      <c r="AU405" s="1">
        <v>14060.8</v>
      </c>
      <c r="AV405" s="1">
        <v>2798.17</v>
      </c>
      <c r="AW405">
        <v>0.18790000000000001</v>
      </c>
      <c r="AX405" s="1">
        <v>10432.84</v>
      </c>
      <c r="AY405">
        <v>0.70040000000000002</v>
      </c>
      <c r="AZ405" s="1">
        <v>1283.71</v>
      </c>
      <c r="BA405">
        <v>8.6199999999999999E-2</v>
      </c>
      <c r="BB405">
        <v>379.88</v>
      </c>
      <c r="BC405">
        <v>2.5499999999999998E-2</v>
      </c>
      <c r="BD405" s="1">
        <v>14894.6</v>
      </c>
      <c r="BE405" s="1">
        <v>1268.2</v>
      </c>
      <c r="BF405">
        <v>9.6199999999999994E-2</v>
      </c>
      <c r="BG405">
        <v>0.60089999999999999</v>
      </c>
      <c r="BH405">
        <v>0.21390000000000001</v>
      </c>
      <c r="BI405">
        <v>0.1351</v>
      </c>
      <c r="BJ405">
        <v>3.27E-2</v>
      </c>
      <c r="BK405">
        <v>1.7399999999999999E-2</v>
      </c>
    </row>
    <row r="406" spans="1:63" x14ac:dyDescent="0.25">
      <c r="A406" t="s">
        <v>408</v>
      </c>
      <c r="B406">
        <v>44594</v>
      </c>
      <c r="C406">
        <v>35.520000000000003</v>
      </c>
      <c r="D406">
        <v>48.71</v>
      </c>
      <c r="E406" s="1">
        <v>1730.45</v>
      </c>
      <c r="F406" s="1">
        <v>1672.01</v>
      </c>
      <c r="G406">
        <v>1.4800000000000001E-2</v>
      </c>
      <c r="H406">
        <v>1.1000000000000001E-3</v>
      </c>
      <c r="I406">
        <v>0.11550000000000001</v>
      </c>
      <c r="J406">
        <v>1.1000000000000001E-3</v>
      </c>
      <c r="K406">
        <v>7.3200000000000001E-2</v>
      </c>
      <c r="L406">
        <v>0.71609999999999996</v>
      </c>
      <c r="M406">
        <v>7.8299999999999995E-2</v>
      </c>
      <c r="N406">
        <v>0.49759999999999999</v>
      </c>
      <c r="O406">
        <v>1.0999999999999999E-2</v>
      </c>
      <c r="P406">
        <v>0.13980000000000001</v>
      </c>
      <c r="Q406" s="1">
        <v>62315.28</v>
      </c>
      <c r="R406">
        <v>0.23799999999999999</v>
      </c>
      <c r="S406">
        <v>0.18870000000000001</v>
      </c>
      <c r="T406">
        <v>0.57330000000000003</v>
      </c>
      <c r="U406">
        <v>13.94</v>
      </c>
      <c r="V406" s="1">
        <v>72381.97</v>
      </c>
      <c r="W406">
        <v>119.73</v>
      </c>
      <c r="X406" s="1">
        <v>182807.1</v>
      </c>
      <c r="Y406">
        <v>0.69879999999999998</v>
      </c>
      <c r="Z406">
        <v>0.25259999999999999</v>
      </c>
      <c r="AA406">
        <v>4.8599999999999997E-2</v>
      </c>
      <c r="AB406">
        <v>0.30120000000000002</v>
      </c>
      <c r="AC406">
        <v>182.81</v>
      </c>
      <c r="AD406" s="1">
        <v>6893.92</v>
      </c>
      <c r="AE406">
        <v>704.67</v>
      </c>
      <c r="AF406" s="1">
        <v>170184.83</v>
      </c>
      <c r="AG406" t="s">
        <v>4</v>
      </c>
      <c r="AH406" s="1">
        <v>35081</v>
      </c>
      <c r="AI406" s="1">
        <v>57694.77</v>
      </c>
      <c r="AJ406">
        <v>59.78</v>
      </c>
      <c r="AK406">
        <v>35.6</v>
      </c>
      <c r="AL406">
        <v>42.88</v>
      </c>
      <c r="AM406">
        <v>4.9800000000000004</v>
      </c>
      <c r="AN406" s="1">
        <v>1309.77</v>
      </c>
      <c r="AO406">
        <v>0.99560000000000004</v>
      </c>
      <c r="AP406" s="1">
        <v>1632.23</v>
      </c>
      <c r="AQ406" s="1">
        <v>2045.97</v>
      </c>
      <c r="AR406" s="1">
        <v>6996.3</v>
      </c>
      <c r="AS406">
        <v>725.04</v>
      </c>
      <c r="AT406">
        <v>354.28</v>
      </c>
      <c r="AU406" s="1">
        <v>11753.82</v>
      </c>
      <c r="AV406" s="1">
        <v>4891.88</v>
      </c>
      <c r="AW406">
        <v>0.35460000000000003</v>
      </c>
      <c r="AX406" s="1">
        <v>6439.86</v>
      </c>
      <c r="AY406">
        <v>0.46679999999999999</v>
      </c>
      <c r="AZ406" s="1">
        <v>1559.35</v>
      </c>
      <c r="BA406">
        <v>0.113</v>
      </c>
      <c r="BB406">
        <v>905.79</v>
      </c>
      <c r="BC406">
        <v>6.5699999999999995E-2</v>
      </c>
      <c r="BD406" s="1">
        <v>13796.87</v>
      </c>
      <c r="BE406" s="1">
        <v>3356.59</v>
      </c>
      <c r="BF406">
        <v>0.73919999999999997</v>
      </c>
      <c r="BG406">
        <v>0.53549999999999998</v>
      </c>
      <c r="BH406">
        <v>0.2064</v>
      </c>
      <c r="BI406">
        <v>0.215</v>
      </c>
      <c r="BJ406">
        <v>2.7300000000000001E-2</v>
      </c>
      <c r="BK406">
        <v>1.5800000000000002E-2</v>
      </c>
    </row>
    <row r="407" spans="1:63" x14ac:dyDescent="0.25">
      <c r="A407" t="s">
        <v>409</v>
      </c>
      <c r="B407">
        <v>61903</v>
      </c>
      <c r="C407">
        <v>236</v>
      </c>
      <c r="D407">
        <v>8.86</v>
      </c>
      <c r="E407" s="1">
        <v>2091.16</v>
      </c>
      <c r="F407" s="1">
        <v>1988.43</v>
      </c>
      <c r="G407">
        <v>2.0999999999999999E-3</v>
      </c>
      <c r="H407">
        <v>4.0000000000000002E-4</v>
      </c>
      <c r="I407">
        <v>5.0000000000000001E-3</v>
      </c>
      <c r="J407">
        <v>8.0000000000000004E-4</v>
      </c>
      <c r="K407">
        <v>1.3100000000000001E-2</v>
      </c>
      <c r="L407">
        <v>0.95689999999999997</v>
      </c>
      <c r="M407">
        <v>2.1600000000000001E-2</v>
      </c>
      <c r="N407">
        <v>0.55249999999999999</v>
      </c>
      <c r="O407">
        <v>1.9E-3</v>
      </c>
      <c r="P407">
        <v>0.16489999999999999</v>
      </c>
      <c r="Q407" s="1">
        <v>55241.42</v>
      </c>
      <c r="R407">
        <v>0.2084</v>
      </c>
      <c r="S407">
        <v>0.18920000000000001</v>
      </c>
      <c r="T407">
        <v>0.60229999999999995</v>
      </c>
      <c r="U407">
        <v>15.92</v>
      </c>
      <c r="V407" s="1">
        <v>76847.41</v>
      </c>
      <c r="W407">
        <v>127.05</v>
      </c>
      <c r="X407" s="1">
        <v>192781.49</v>
      </c>
      <c r="Y407">
        <v>0.58120000000000005</v>
      </c>
      <c r="Z407">
        <v>0.1603</v>
      </c>
      <c r="AA407">
        <v>0.25840000000000002</v>
      </c>
      <c r="AB407">
        <v>0.41880000000000001</v>
      </c>
      <c r="AC407">
        <v>192.78</v>
      </c>
      <c r="AD407" s="1">
        <v>5104.6099999999997</v>
      </c>
      <c r="AE407">
        <v>400.02</v>
      </c>
      <c r="AF407" s="1">
        <v>157516.04</v>
      </c>
      <c r="AG407" t="s">
        <v>4</v>
      </c>
      <c r="AH407" s="1">
        <v>31167</v>
      </c>
      <c r="AI407" s="1">
        <v>49389.26</v>
      </c>
      <c r="AJ407">
        <v>31.35</v>
      </c>
      <c r="AK407">
        <v>23.02</v>
      </c>
      <c r="AL407">
        <v>25.59</v>
      </c>
      <c r="AM407">
        <v>4.1500000000000004</v>
      </c>
      <c r="AN407" s="1">
        <v>1104.3699999999999</v>
      </c>
      <c r="AO407">
        <v>0.90300000000000002</v>
      </c>
      <c r="AP407" s="1">
        <v>1523.89</v>
      </c>
      <c r="AQ407" s="1">
        <v>2512.62</v>
      </c>
      <c r="AR407" s="1">
        <v>6879.39</v>
      </c>
      <c r="AS407">
        <v>578.92999999999995</v>
      </c>
      <c r="AT407">
        <v>355.55</v>
      </c>
      <c r="AU407" s="1">
        <v>11850.38</v>
      </c>
      <c r="AV407" s="1">
        <v>7258.91</v>
      </c>
      <c r="AW407">
        <v>0.51300000000000001</v>
      </c>
      <c r="AX407" s="1">
        <v>4621.1000000000004</v>
      </c>
      <c r="AY407">
        <v>0.3266</v>
      </c>
      <c r="AZ407" s="1">
        <v>1211.44</v>
      </c>
      <c r="BA407">
        <v>8.5599999999999996E-2</v>
      </c>
      <c r="BB407" s="1">
        <v>1057.1600000000001</v>
      </c>
      <c r="BC407">
        <v>7.4700000000000003E-2</v>
      </c>
      <c r="BD407" s="1">
        <v>14148.6</v>
      </c>
      <c r="BE407" s="1">
        <v>6042.88</v>
      </c>
      <c r="BF407">
        <v>2.1705000000000001</v>
      </c>
      <c r="BG407">
        <v>0.52890000000000004</v>
      </c>
      <c r="BH407">
        <v>0.23649999999999999</v>
      </c>
      <c r="BI407">
        <v>0.1767</v>
      </c>
      <c r="BJ407">
        <v>4.0300000000000002E-2</v>
      </c>
      <c r="BK407">
        <v>1.7600000000000001E-2</v>
      </c>
    </row>
    <row r="408" spans="1:63" x14ac:dyDescent="0.25">
      <c r="A408" t="s">
        <v>410</v>
      </c>
      <c r="B408">
        <v>49726</v>
      </c>
      <c r="C408">
        <v>82.1</v>
      </c>
      <c r="D408">
        <v>8.5500000000000007</v>
      </c>
      <c r="E408">
        <v>701.62</v>
      </c>
      <c r="F408">
        <v>703</v>
      </c>
      <c r="G408">
        <v>2.8999999999999998E-3</v>
      </c>
      <c r="H408">
        <v>4.0000000000000002E-4</v>
      </c>
      <c r="I408">
        <v>7.9000000000000008E-3</v>
      </c>
      <c r="J408">
        <v>6.9999999999999999E-4</v>
      </c>
      <c r="K408">
        <v>5.4399999999999997E-2</v>
      </c>
      <c r="L408">
        <v>0.91100000000000003</v>
      </c>
      <c r="M408">
        <v>2.2499999999999999E-2</v>
      </c>
      <c r="N408">
        <v>0.31309999999999999</v>
      </c>
      <c r="O408">
        <v>2.5999999999999999E-3</v>
      </c>
      <c r="P408">
        <v>0.14660000000000001</v>
      </c>
      <c r="Q408" s="1">
        <v>56125.37</v>
      </c>
      <c r="R408">
        <v>0.23899999999999999</v>
      </c>
      <c r="S408">
        <v>0.1535</v>
      </c>
      <c r="T408">
        <v>0.60750000000000004</v>
      </c>
      <c r="U408">
        <v>7.56</v>
      </c>
      <c r="V408" s="1">
        <v>67971.61</v>
      </c>
      <c r="W408">
        <v>89.69</v>
      </c>
      <c r="X408" s="1">
        <v>180582.74</v>
      </c>
      <c r="Y408">
        <v>0.82240000000000002</v>
      </c>
      <c r="Z408">
        <v>6.9599999999999995E-2</v>
      </c>
      <c r="AA408">
        <v>0.108</v>
      </c>
      <c r="AB408">
        <v>0.17760000000000001</v>
      </c>
      <c r="AC408">
        <v>180.58</v>
      </c>
      <c r="AD408" s="1">
        <v>4807.8</v>
      </c>
      <c r="AE408">
        <v>523.02</v>
      </c>
      <c r="AF408" s="1">
        <v>168120.77</v>
      </c>
      <c r="AG408" t="s">
        <v>4</v>
      </c>
      <c r="AH408" s="1">
        <v>35187</v>
      </c>
      <c r="AI408" s="1">
        <v>53664.18</v>
      </c>
      <c r="AJ408">
        <v>38.83</v>
      </c>
      <c r="AK408">
        <v>24.58</v>
      </c>
      <c r="AL408">
        <v>29.68</v>
      </c>
      <c r="AM408">
        <v>4.54</v>
      </c>
      <c r="AN408" s="1">
        <v>1704.62</v>
      </c>
      <c r="AO408">
        <v>1.5267999999999999</v>
      </c>
      <c r="AP408" s="1">
        <v>1810.55</v>
      </c>
      <c r="AQ408" s="1">
        <v>2431.31</v>
      </c>
      <c r="AR408" s="1">
        <v>7238.44</v>
      </c>
      <c r="AS408">
        <v>520.82000000000005</v>
      </c>
      <c r="AT408">
        <v>336.5</v>
      </c>
      <c r="AU408" s="1">
        <v>12337.61</v>
      </c>
      <c r="AV408" s="1">
        <v>6624.84</v>
      </c>
      <c r="AW408">
        <v>0.44619999999999999</v>
      </c>
      <c r="AX408" s="1">
        <v>5511.19</v>
      </c>
      <c r="AY408">
        <v>0.37119999999999997</v>
      </c>
      <c r="AZ408" s="1">
        <v>1988.18</v>
      </c>
      <c r="BA408">
        <v>0.13389999999999999</v>
      </c>
      <c r="BB408">
        <v>723.06</v>
      </c>
      <c r="BC408">
        <v>4.87E-2</v>
      </c>
      <c r="BD408" s="1">
        <v>14847.26</v>
      </c>
      <c r="BE408" s="1">
        <v>5617.22</v>
      </c>
      <c r="BF408">
        <v>1.8329</v>
      </c>
      <c r="BG408">
        <v>0.53149999999999997</v>
      </c>
      <c r="BH408">
        <v>0.20849999999999999</v>
      </c>
      <c r="BI408">
        <v>0.19850000000000001</v>
      </c>
      <c r="BJ408">
        <v>3.3099999999999997E-2</v>
      </c>
      <c r="BK408">
        <v>2.8500000000000001E-2</v>
      </c>
    </row>
    <row r="409" spans="1:63" x14ac:dyDescent="0.25">
      <c r="A409" t="s">
        <v>411</v>
      </c>
      <c r="B409">
        <v>46763</v>
      </c>
      <c r="C409">
        <v>35.53</v>
      </c>
      <c r="D409">
        <v>255.73</v>
      </c>
      <c r="E409" s="1">
        <v>9085.7999999999993</v>
      </c>
      <c r="F409" s="1">
        <v>8951.23</v>
      </c>
      <c r="G409">
        <v>0.11</v>
      </c>
      <c r="H409">
        <v>8.9999999999999998E-4</v>
      </c>
      <c r="I409">
        <v>6.0600000000000001E-2</v>
      </c>
      <c r="J409">
        <v>1.1999999999999999E-3</v>
      </c>
      <c r="K409">
        <v>5.6300000000000003E-2</v>
      </c>
      <c r="L409">
        <v>0.72</v>
      </c>
      <c r="M409">
        <v>5.0900000000000001E-2</v>
      </c>
      <c r="N409">
        <v>0.13400000000000001</v>
      </c>
      <c r="O409">
        <v>4.2799999999999998E-2</v>
      </c>
      <c r="P409">
        <v>0.12330000000000001</v>
      </c>
      <c r="Q409" s="1">
        <v>75390.070000000007</v>
      </c>
      <c r="R409">
        <v>0.1971</v>
      </c>
      <c r="S409">
        <v>0.17449999999999999</v>
      </c>
      <c r="T409">
        <v>0.62839999999999996</v>
      </c>
      <c r="U409">
        <v>48.5</v>
      </c>
      <c r="V409" s="1">
        <v>98605.86</v>
      </c>
      <c r="W409">
        <v>185.08</v>
      </c>
      <c r="X409" s="1">
        <v>213102.89</v>
      </c>
      <c r="Y409">
        <v>0.78139999999999998</v>
      </c>
      <c r="Z409">
        <v>0.1867</v>
      </c>
      <c r="AA409">
        <v>3.1800000000000002E-2</v>
      </c>
      <c r="AB409">
        <v>0.21859999999999999</v>
      </c>
      <c r="AC409">
        <v>213.1</v>
      </c>
      <c r="AD409" s="1">
        <v>9558.35</v>
      </c>
      <c r="AE409">
        <v>962.8</v>
      </c>
      <c r="AF409" s="1">
        <v>226262.68</v>
      </c>
      <c r="AG409" t="s">
        <v>4</v>
      </c>
      <c r="AH409" s="1">
        <v>54536</v>
      </c>
      <c r="AI409" s="1">
        <v>111361.99</v>
      </c>
      <c r="AJ409">
        <v>74.31</v>
      </c>
      <c r="AK409">
        <v>40.85</v>
      </c>
      <c r="AL409">
        <v>48.81</v>
      </c>
      <c r="AM409">
        <v>4.96</v>
      </c>
      <c r="AN409" s="1">
        <v>1368.23</v>
      </c>
      <c r="AO409">
        <v>0.59009999999999996</v>
      </c>
      <c r="AP409" s="1">
        <v>1376.92</v>
      </c>
      <c r="AQ409" s="1">
        <v>2067.09</v>
      </c>
      <c r="AR409" s="1">
        <v>7864.01</v>
      </c>
      <c r="AS409">
        <v>860.38</v>
      </c>
      <c r="AT409">
        <v>440.91</v>
      </c>
      <c r="AU409" s="1">
        <v>12609.32</v>
      </c>
      <c r="AV409" s="1">
        <v>3062.68</v>
      </c>
      <c r="AW409">
        <v>0.23369999999999999</v>
      </c>
      <c r="AX409" s="1">
        <v>8377.3700000000008</v>
      </c>
      <c r="AY409">
        <v>0.63929999999999998</v>
      </c>
      <c r="AZ409" s="1">
        <v>1236.33</v>
      </c>
      <c r="BA409">
        <v>9.4299999999999995E-2</v>
      </c>
      <c r="BB409">
        <v>427.88</v>
      </c>
      <c r="BC409">
        <v>3.27E-2</v>
      </c>
      <c r="BD409" s="1">
        <v>13104.26</v>
      </c>
      <c r="BE409" s="1">
        <v>1708.35</v>
      </c>
      <c r="BF409">
        <v>0.1996</v>
      </c>
      <c r="BG409">
        <v>0.6139</v>
      </c>
      <c r="BH409">
        <v>0.22869999999999999</v>
      </c>
      <c r="BI409">
        <v>0.1105</v>
      </c>
      <c r="BJ409">
        <v>2.7E-2</v>
      </c>
      <c r="BK409">
        <v>1.9800000000000002E-2</v>
      </c>
    </row>
    <row r="410" spans="1:63" x14ac:dyDescent="0.25">
      <c r="A410" t="s">
        <v>412</v>
      </c>
      <c r="B410">
        <v>46573</v>
      </c>
      <c r="C410">
        <v>26.14</v>
      </c>
      <c r="D410">
        <v>184.27</v>
      </c>
      <c r="E410" s="1">
        <v>4817.2700000000004</v>
      </c>
      <c r="F410" s="1">
        <v>4692.33</v>
      </c>
      <c r="G410">
        <v>2.5100000000000001E-2</v>
      </c>
      <c r="H410">
        <v>5.9999999999999995E-4</v>
      </c>
      <c r="I410">
        <v>2.8400000000000002E-2</v>
      </c>
      <c r="J410">
        <v>8.9999999999999998E-4</v>
      </c>
      <c r="K410">
        <v>3.1E-2</v>
      </c>
      <c r="L410">
        <v>0.87709999999999999</v>
      </c>
      <c r="M410">
        <v>3.6999999999999998E-2</v>
      </c>
      <c r="N410">
        <v>0.1893</v>
      </c>
      <c r="O410">
        <v>1.18E-2</v>
      </c>
      <c r="P410">
        <v>0.1258</v>
      </c>
      <c r="Q410" s="1">
        <v>69472.039999999994</v>
      </c>
      <c r="R410">
        <v>0.187</v>
      </c>
      <c r="S410">
        <v>0.18990000000000001</v>
      </c>
      <c r="T410">
        <v>0.62309999999999999</v>
      </c>
      <c r="U410">
        <v>25.82</v>
      </c>
      <c r="V410" s="1">
        <v>95405.22</v>
      </c>
      <c r="W410">
        <v>183.62</v>
      </c>
      <c r="X410" s="1">
        <v>202870.39</v>
      </c>
      <c r="Y410">
        <v>0.79179999999999995</v>
      </c>
      <c r="Z410">
        <v>0.1777</v>
      </c>
      <c r="AA410">
        <v>3.0499999999999999E-2</v>
      </c>
      <c r="AB410">
        <v>0.2082</v>
      </c>
      <c r="AC410">
        <v>202.87</v>
      </c>
      <c r="AD410" s="1">
        <v>7775.46</v>
      </c>
      <c r="AE410">
        <v>884.77</v>
      </c>
      <c r="AF410" s="1">
        <v>191966.48</v>
      </c>
      <c r="AG410" t="s">
        <v>4</v>
      </c>
      <c r="AH410" s="1">
        <v>42984</v>
      </c>
      <c r="AI410" s="1">
        <v>75488.98</v>
      </c>
      <c r="AJ410">
        <v>66.72</v>
      </c>
      <c r="AK410">
        <v>36.799999999999997</v>
      </c>
      <c r="AL410">
        <v>40.68</v>
      </c>
      <c r="AM410">
        <v>4.59</v>
      </c>
      <c r="AN410">
        <v>0</v>
      </c>
      <c r="AO410">
        <v>0.747</v>
      </c>
      <c r="AP410" s="1">
        <v>1434.62</v>
      </c>
      <c r="AQ410" s="1">
        <v>2054.29</v>
      </c>
      <c r="AR410" s="1">
        <v>6878.23</v>
      </c>
      <c r="AS410">
        <v>759.29</v>
      </c>
      <c r="AT410">
        <v>359.06</v>
      </c>
      <c r="AU410" s="1">
        <v>11485.48</v>
      </c>
      <c r="AV410" s="1">
        <v>3959.27</v>
      </c>
      <c r="AW410">
        <v>0.32300000000000001</v>
      </c>
      <c r="AX410" s="1">
        <v>6713.99</v>
      </c>
      <c r="AY410">
        <v>0.54769999999999996</v>
      </c>
      <c r="AZ410" s="1">
        <v>1096.19</v>
      </c>
      <c r="BA410">
        <v>8.9399999999999993E-2</v>
      </c>
      <c r="BB410">
        <v>490.14</v>
      </c>
      <c r="BC410">
        <v>0.04</v>
      </c>
      <c r="BD410" s="1">
        <v>12259.59</v>
      </c>
      <c r="BE410" s="1">
        <v>2688.75</v>
      </c>
      <c r="BF410">
        <v>0.39829999999999999</v>
      </c>
      <c r="BG410">
        <v>0.58779999999999999</v>
      </c>
      <c r="BH410">
        <v>0.22739999999999999</v>
      </c>
      <c r="BI410">
        <v>0.13980000000000001</v>
      </c>
      <c r="BJ410">
        <v>3.0599999999999999E-2</v>
      </c>
      <c r="BK410">
        <v>1.44E-2</v>
      </c>
    </row>
    <row r="411" spans="1:63" x14ac:dyDescent="0.25">
      <c r="A411" t="s">
        <v>413</v>
      </c>
      <c r="B411">
        <v>49478</v>
      </c>
      <c r="C411">
        <v>51.1</v>
      </c>
      <c r="D411">
        <v>38.67</v>
      </c>
      <c r="E411" s="1">
        <v>1975.99</v>
      </c>
      <c r="F411" s="1">
        <v>1896.23</v>
      </c>
      <c r="G411">
        <v>1.23E-2</v>
      </c>
      <c r="H411">
        <v>8.9999999999999998E-4</v>
      </c>
      <c r="I411">
        <v>2.9600000000000001E-2</v>
      </c>
      <c r="J411">
        <v>1E-3</v>
      </c>
      <c r="K411">
        <v>5.9299999999999999E-2</v>
      </c>
      <c r="L411">
        <v>0.84889999999999999</v>
      </c>
      <c r="M411">
        <v>4.7899999999999998E-2</v>
      </c>
      <c r="N411">
        <v>0.34760000000000002</v>
      </c>
      <c r="O411">
        <v>1.44E-2</v>
      </c>
      <c r="P411">
        <v>0.1305</v>
      </c>
      <c r="Q411" s="1">
        <v>61326.55</v>
      </c>
      <c r="R411">
        <v>0.20430000000000001</v>
      </c>
      <c r="S411">
        <v>0.1895</v>
      </c>
      <c r="T411">
        <v>0.60619999999999996</v>
      </c>
      <c r="U411">
        <v>13.67</v>
      </c>
      <c r="V411" s="1">
        <v>77244.990000000005</v>
      </c>
      <c r="W411">
        <v>139.46</v>
      </c>
      <c r="X411" s="1">
        <v>192803.55</v>
      </c>
      <c r="Y411">
        <v>0.71550000000000002</v>
      </c>
      <c r="Z411">
        <v>0.22650000000000001</v>
      </c>
      <c r="AA411">
        <v>5.8000000000000003E-2</v>
      </c>
      <c r="AB411">
        <v>0.28449999999999998</v>
      </c>
      <c r="AC411">
        <v>192.8</v>
      </c>
      <c r="AD411" s="1">
        <v>6539.16</v>
      </c>
      <c r="AE411">
        <v>647.24</v>
      </c>
      <c r="AF411" s="1">
        <v>183888.67</v>
      </c>
      <c r="AG411" t="s">
        <v>4</v>
      </c>
      <c r="AH411" s="1">
        <v>36224</v>
      </c>
      <c r="AI411" s="1">
        <v>61362.18</v>
      </c>
      <c r="AJ411">
        <v>53.28</v>
      </c>
      <c r="AK411">
        <v>31.69</v>
      </c>
      <c r="AL411">
        <v>38.65</v>
      </c>
      <c r="AM411">
        <v>4.71</v>
      </c>
      <c r="AN411" s="1">
        <v>1844.61</v>
      </c>
      <c r="AO411">
        <v>0.8931</v>
      </c>
      <c r="AP411" s="1">
        <v>1422.51</v>
      </c>
      <c r="AQ411" s="1">
        <v>1984.39</v>
      </c>
      <c r="AR411" s="1">
        <v>6525.43</v>
      </c>
      <c r="AS411">
        <v>607.24</v>
      </c>
      <c r="AT411">
        <v>356.69</v>
      </c>
      <c r="AU411" s="1">
        <v>10896.26</v>
      </c>
      <c r="AV411" s="1">
        <v>4344.2</v>
      </c>
      <c r="AW411">
        <v>0.35120000000000001</v>
      </c>
      <c r="AX411" s="1">
        <v>6009.26</v>
      </c>
      <c r="AY411">
        <v>0.48580000000000001</v>
      </c>
      <c r="AZ411" s="1">
        <v>1347.74</v>
      </c>
      <c r="BA411">
        <v>0.109</v>
      </c>
      <c r="BB411">
        <v>668.62</v>
      </c>
      <c r="BC411">
        <v>5.4100000000000002E-2</v>
      </c>
      <c r="BD411" s="1">
        <v>12369.82</v>
      </c>
      <c r="BE411" s="1">
        <v>2936.04</v>
      </c>
      <c r="BF411">
        <v>0.62690000000000001</v>
      </c>
      <c r="BG411">
        <v>0.54310000000000003</v>
      </c>
      <c r="BH411">
        <v>0.21560000000000001</v>
      </c>
      <c r="BI411">
        <v>0.19470000000000001</v>
      </c>
      <c r="BJ411">
        <v>2.9499999999999998E-2</v>
      </c>
      <c r="BK411">
        <v>1.7000000000000001E-2</v>
      </c>
    </row>
    <row r="412" spans="1:63" x14ac:dyDescent="0.25">
      <c r="A412" t="s">
        <v>414</v>
      </c>
      <c r="B412">
        <v>46581</v>
      </c>
      <c r="C412">
        <v>20.81</v>
      </c>
      <c r="D412">
        <v>151.05000000000001</v>
      </c>
      <c r="E412" s="1">
        <v>3143.19</v>
      </c>
      <c r="F412" s="1">
        <v>3100.71</v>
      </c>
      <c r="G412">
        <v>7.5399999999999995E-2</v>
      </c>
      <c r="H412">
        <v>5.0000000000000001E-4</v>
      </c>
      <c r="I412">
        <v>5.3199999999999997E-2</v>
      </c>
      <c r="J412">
        <v>5.9999999999999995E-4</v>
      </c>
      <c r="K412">
        <v>3.5499999999999997E-2</v>
      </c>
      <c r="L412">
        <v>0.78759999999999997</v>
      </c>
      <c r="M412">
        <v>4.7199999999999999E-2</v>
      </c>
      <c r="N412">
        <v>7.6899999999999996E-2</v>
      </c>
      <c r="O412">
        <v>1.6199999999999999E-2</v>
      </c>
      <c r="P412">
        <v>0.1138</v>
      </c>
      <c r="Q412" s="1">
        <v>76304.929999999993</v>
      </c>
      <c r="R412">
        <v>0.17349999999999999</v>
      </c>
      <c r="S412">
        <v>0.16370000000000001</v>
      </c>
      <c r="T412">
        <v>0.66279999999999994</v>
      </c>
      <c r="U412">
        <v>19.41</v>
      </c>
      <c r="V412" s="1">
        <v>99228.07</v>
      </c>
      <c r="W412">
        <v>160.76</v>
      </c>
      <c r="X412" s="1">
        <v>281381.78999999998</v>
      </c>
      <c r="Y412">
        <v>0.81410000000000005</v>
      </c>
      <c r="Z412">
        <v>0.159</v>
      </c>
      <c r="AA412">
        <v>2.69E-2</v>
      </c>
      <c r="AB412">
        <v>0.18590000000000001</v>
      </c>
      <c r="AC412">
        <v>281.38</v>
      </c>
      <c r="AD412" s="1">
        <v>11768.96</v>
      </c>
      <c r="AE412" s="1">
        <v>1215.52</v>
      </c>
      <c r="AF412" s="1">
        <v>294910.87</v>
      </c>
      <c r="AG412" t="s">
        <v>4</v>
      </c>
      <c r="AH412" s="1">
        <v>62206</v>
      </c>
      <c r="AI412" s="1">
        <v>158394.07999999999</v>
      </c>
      <c r="AJ412">
        <v>85.43</v>
      </c>
      <c r="AK412">
        <v>42.3</v>
      </c>
      <c r="AL412">
        <v>53.89</v>
      </c>
      <c r="AM412">
        <v>5.0599999999999996</v>
      </c>
      <c r="AN412" s="1">
        <v>2001.28</v>
      </c>
      <c r="AO412">
        <v>0.57640000000000002</v>
      </c>
      <c r="AP412" s="1">
        <v>1765.39</v>
      </c>
      <c r="AQ412" s="1">
        <v>2264.54</v>
      </c>
      <c r="AR412" s="1">
        <v>8515.02</v>
      </c>
      <c r="AS412">
        <v>991.82</v>
      </c>
      <c r="AT412">
        <v>475.99</v>
      </c>
      <c r="AU412" s="1">
        <v>14012.77</v>
      </c>
      <c r="AV412" s="1">
        <v>2907.75</v>
      </c>
      <c r="AW412">
        <v>0.19539999999999999</v>
      </c>
      <c r="AX412" s="1">
        <v>10316.02</v>
      </c>
      <c r="AY412">
        <v>0.69320000000000004</v>
      </c>
      <c r="AZ412" s="1">
        <v>1289.3800000000001</v>
      </c>
      <c r="BA412">
        <v>8.6599999999999996E-2</v>
      </c>
      <c r="BB412">
        <v>368.74</v>
      </c>
      <c r="BC412">
        <v>2.4799999999999999E-2</v>
      </c>
      <c r="BD412" s="1">
        <v>14881.88</v>
      </c>
      <c r="BE412" s="1">
        <v>1314.03</v>
      </c>
      <c r="BF412">
        <v>9.9099999999999994E-2</v>
      </c>
      <c r="BG412">
        <v>0.59709999999999996</v>
      </c>
      <c r="BH412">
        <v>0.21940000000000001</v>
      </c>
      <c r="BI412">
        <v>0.1348</v>
      </c>
      <c r="BJ412">
        <v>3.1300000000000001E-2</v>
      </c>
      <c r="BK412">
        <v>1.7500000000000002E-2</v>
      </c>
    </row>
    <row r="413" spans="1:63" x14ac:dyDescent="0.25">
      <c r="A413" t="s">
        <v>415</v>
      </c>
      <c r="B413">
        <v>44602</v>
      </c>
      <c r="C413">
        <v>51.1</v>
      </c>
      <c r="D413">
        <v>51.3</v>
      </c>
      <c r="E413" s="1">
        <v>2621.35</v>
      </c>
      <c r="F413" s="1">
        <v>2558.52</v>
      </c>
      <c r="G413">
        <v>1.0800000000000001E-2</v>
      </c>
      <c r="H413">
        <v>1.1999999999999999E-3</v>
      </c>
      <c r="I413">
        <v>3.0599999999999999E-2</v>
      </c>
      <c r="J413">
        <v>1.1999999999999999E-3</v>
      </c>
      <c r="K413">
        <v>6.0299999999999999E-2</v>
      </c>
      <c r="L413">
        <v>0.84950000000000003</v>
      </c>
      <c r="M413">
        <v>4.65E-2</v>
      </c>
      <c r="N413">
        <v>0.35709999999999997</v>
      </c>
      <c r="O413">
        <v>1.66E-2</v>
      </c>
      <c r="P413">
        <v>0.13539999999999999</v>
      </c>
      <c r="Q413" s="1">
        <v>63166.49</v>
      </c>
      <c r="R413">
        <v>0.21190000000000001</v>
      </c>
      <c r="S413">
        <v>0.2001</v>
      </c>
      <c r="T413">
        <v>0.58789999999999998</v>
      </c>
      <c r="U413">
        <v>18.25</v>
      </c>
      <c r="V413" s="1">
        <v>81051.789999999994</v>
      </c>
      <c r="W413">
        <v>138.66</v>
      </c>
      <c r="X413" s="1">
        <v>162324.82999999999</v>
      </c>
      <c r="Y413">
        <v>0.70509999999999995</v>
      </c>
      <c r="Z413">
        <v>0.21510000000000001</v>
      </c>
      <c r="AA413">
        <v>7.9799999999999996E-2</v>
      </c>
      <c r="AB413">
        <v>0.2949</v>
      </c>
      <c r="AC413">
        <v>162.32</v>
      </c>
      <c r="AD413" s="1">
        <v>5558.36</v>
      </c>
      <c r="AE413">
        <v>553.63</v>
      </c>
      <c r="AF413" s="1">
        <v>155018.18</v>
      </c>
      <c r="AG413" t="s">
        <v>4</v>
      </c>
      <c r="AH413" s="1">
        <v>36824</v>
      </c>
      <c r="AI413" s="1">
        <v>58495.53</v>
      </c>
      <c r="AJ413">
        <v>51.22</v>
      </c>
      <c r="AK413">
        <v>31.09</v>
      </c>
      <c r="AL413">
        <v>37.6</v>
      </c>
      <c r="AM413">
        <v>4.59</v>
      </c>
      <c r="AN413" s="1">
        <v>1645.06</v>
      </c>
      <c r="AO413">
        <v>0.89759999999999995</v>
      </c>
      <c r="AP413" s="1">
        <v>1362.19</v>
      </c>
      <c r="AQ413" s="1">
        <v>1912.5</v>
      </c>
      <c r="AR413" s="1">
        <v>6589.26</v>
      </c>
      <c r="AS413">
        <v>603.67999999999995</v>
      </c>
      <c r="AT413">
        <v>320.32</v>
      </c>
      <c r="AU413" s="1">
        <v>10787.96</v>
      </c>
      <c r="AV413" s="1">
        <v>4879.42</v>
      </c>
      <c r="AW413">
        <v>0.39879999999999999</v>
      </c>
      <c r="AX413" s="1">
        <v>5360.38</v>
      </c>
      <c r="AY413">
        <v>0.43819999999999998</v>
      </c>
      <c r="AZ413" s="1">
        <v>1272.5</v>
      </c>
      <c r="BA413">
        <v>0.104</v>
      </c>
      <c r="BB413">
        <v>721.6</v>
      </c>
      <c r="BC413">
        <v>5.8999999999999997E-2</v>
      </c>
      <c r="BD413" s="1">
        <v>12233.89</v>
      </c>
      <c r="BE413" s="1">
        <v>3643.65</v>
      </c>
      <c r="BF413">
        <v>0.90100000000000002</v>
      </c>
      <c r="BG413">
        <v>0.5534</v>
      </c>
      <c r="BH413">
        <v>0.22220000000000001</v>
      </c>
      <c r="BI413">
        <v>0.18029999999999999</v>
      </c>
      <c r="BJ413">
        <v>2.93E-2</v>
      </c>
      <c r="BK413">
        <v>1.47E-2</v>
      </c>
    </row>
    <row r="414" spans="1:63" x14ac:dyDescent="0.25">
      <c r="A414" t="s">
        <v>416</v>
      </c>
      <c r="B414">
        <v>44610</v>
      </c>
      <c r="C414">
        <v>33.9</v>
      </c>
      <c r="D414">
        <v>57.92</v>
      </c>
      <c r="E414" s="1">
        <v>1963.59</v>
      </c>
      <c r="F414" s="1">
        <v>1910.35</v>
      </c>
      <c r="G414">
        <v>1.11E-2</v>
      </c>
      <c r="H414">
        <v>8.9999999999999998E-4</v>
      </c>
      <c r="I414">
        <v>5.7700000000000001E-2</v>
      </c>
      <c r="J414">
        <v>1.1999999999999999E-3</v>
      </c>
      <c r="K414">
        <v>9.2899999999999996E-2</v>
      </c>
      <c r="L414">
        <v>0.77659999999999996</v>
      </c>
      <c r="M414">
        <v>5.9499999999999997E-2</v>
      </c>
      <c r="N414">
        <v>0.43519999999999998</v>
      </c>
      <c r="O414">
        <v>1.6500000000000001E-2</v>
      </c>
      <c r="P414">
        <v>0.1368</v>
      </c>
      <c r="Q414" s="1">
        <v>61454.95</v>
      </c>
      <c r="R414">
        <v>0.22320000000000001</v>
      </c>
      <c r="S414">
        <v>0.19900000000000001</v>
      </c>
      <c r="T414">
        <v>0.57779999999999998</v>
      </c>
      <c r="U414">
        <v>14.93</v>
      </c>
      <c r="V414" s="1">
        <v>72446.009999999995</v>
      </c>
      <c r="W414">
        <v>127.15</v>
      </c>
      <c r="X414" s="1">
        <v>171219.44</v>
      </c>
      <c r="Y414">
        <v>0.69550000000000001</v>
      </c>
      <c r="Z414">
        <v>0.25509999999999999</v>
      </c>
      <c r="AA414">
        <v>4.9399999999999999E-2</v>
      </c>
      <c r="AB414">
        <v>0.30449999999999999</v>
      </c>
      <c r="AC414">
        <v>171.22</v>
      </c>
      <c r="AD414" s="1">
        <v>6290.77</v>
      </c>
      <c r="AE414">
        <v>630.1</v>
      </c>
      <c r="AF414" s="1">
        <v>165133.49</v>
      </c>
      <c r="AG414" t="s">
        <v>4</v>
      </c>
      <c r="AH414" s="1">
        <v>33678</v>
      </c>
      <c r="AI414" s="1">
        <v>56031.44</v>
      </c>
      <c r="AJ414">
        <v>55.52</v>
      </c>
      <c r="AK414">
        <v>34.36</v>
      </c>
      <c r="AL414">
        <v>41.37</v>
      </c>
      <c r="AM414">
        <v>4.8899999999999997</v>
      </c>
      <c r="AN414">
        <v>683.42</v>
      </c>
      <c r="AO414">
        <v>0.92930000000000001</v>
      </c>
      <c r="AP414" s="1">
        <v>1519.32</v>
      </c>
      <c r="AQ414" s="1">
        <v>2036.48</v>
      </c>
      <c r="AR414" s="1">
        <v>6687.84</v>
      </c>
      <c r="AS414">
        <v>664.55</v>
      </c>
      <c r="AT414">
        <v>341.21</v>
      </c>
      <c r="AU414" s="1">
        <v>11249.41</v>
      </c>
      <c r="AV414" s="1">
        <v>5043.13</v>
      </c>
      <c r="AW414">
        <v>0.38879999999999998</v>
      </c>
      <c r="AX414" s="1">
        <v>5597.01</v>
      </c>
      <c r="AY414">
        <v>0.43149999999999999</v>
      </c>
      <c r="AZ414" s="1">
        <v>1499.44</v>
      </c>
      <c r="BA414">
        <v>0.11559999999999999</v>
      </c>
      <c r="BB414">
        <v>832.67</v>
      </c>
      <c r="BC414">
        <v>6.4199999999999993E-2</v>
      </c>
      <c r="BD414" s="1">
        <v>12972.26</v>
      </c>
      <c r="BE414" s="1">
        <v>3845.33</v>
      </c>
      <c r="BF414">
        <v>0.92359999999999998</v>
      </c>
      <c r="BG414">
        <v>0.54430000000000001</v>
      </c>
      <c r="BH414">
        <v>0.2195</v>
      </c>
      <c r="BI414">
        <v>0.189</v>
      </c>
      <c r="BJ414">
        <v>3.0099999999999998E-2</v>
      </c>
      <c r="BK414">
        <v>1.7100000000000001E-2</v>
      </c>
    </row>
    <row r="415" spans="1:63" x14ac:dyDescent="0.25">
      <c r="A415" t="s">
        <v>417</v>
      </c>
      <c r="B415">
        <v>49916</v>
      </c>
      <c r="C415">
        <v>55.38</v>
      </c>
      <c r="D415">
        <v>19.07</v>
      </c>
      <c r="E415" s="1">
        <v>1056.1300000000001</v>
      </c>
      <c r="F415" s="1">
        <v>1003.57</v>
      </c>
      <c r="G415">
        <v>2.5999999999999999E-3</v>
      </c>
      <c r="H415">
        <v>4.0000000000000002E-4</v>
      </c>
      <c r="I415">
        <v>7.3000000000000001E-3</v>
      </c>
      <c r="J415">
        <v>5.9999999999999995E-4</v>
      </c>
      <c r="K415">
        <v>2.3699999999999999E-2</v>
      </c>
      <c r="L415">
        <v>0.93310000000000004</v>
      </c>
      <c r="M415">
        <v>3.2300000000000002E-2</v>
      </c>
      <c r="N415">
        <v>0.43519999999999998</v>
      </c>
      <c r="O415">
        <v>4.0000000000000001E-3</v>
      </c>
      <c r="P415">
        <v>0.14779999999999999</v>
      </c>
      <c r="Q415" s="1">
        <v>54754.65</v>
      </c>
      <c r="R415">
        <v>0.2487</v>
      </c>
      <c r="S415">
        <v>0.20799999999999999</v>
      </c>
      <c r="T415">
        <v>0.54330000000000001</v>
      </c>
      <c r="U415">
        <v>9.4499999999999993</v>
      </c>
      <c r="V415" s="1">
        <v>70487.02</v>
      </c>
      <c r="W415">
        <v>107.51</v>
      </c>
      <c r="X415" s="1">
        <v>175219.96</v>
      </c>
      <c r="Y415">
        <v>0.80830000000000002</v>
      </c>
      <c r="Z415">
        <v>0.12089999999999999</v>
      </c>
      <c r="AA415">
        <v>7.0800000000000002E-2</v>
      </c>
      <c r="AB415">
        <v>0.19170000000000001</v>
      </c>
      <c r="AC415">
        <v>175.22</v>
      </c>
      <c r="AD415" s="1">
        <v>5083.33</v>
      </c>
      <c r="AE415">
        <v>595.96</v>
      </c>
      <c r="AF415" s="1">
        <v>160732.72</v>
      </c>
      <c r="AG415" t="s">
        <v>4</v>
      </c>
      <c r="AH415" s="1">
        <v>33707</v>
      </c>
      <c r="AI415" s="1">
        <v>51504.53</v>
      </c>
      <c r="AJ415">
        <v>44.01</v>
      </c>
      <c r="AK415">
        <v>26.57</v>
      </c>
      <c r="AL415">
        <v>31.71</v>
      </c>
      <c r="AM415">
        <v>4.26</v>
      </c>
      <c r="AN415" s="1">
        <v>1408.37</v>
      </c>
      <c r="AO415">
        <v>1.1449</v>
      </c>
      <c r="AP415" s="1">
        <v>1666.86</v>
      </c>
      <c r="AQ415" s="1">
        <v>2197.86</v>
      </c>
      <c r="AR415" s="1">
        <v>6396.63</v>
      </c>
      <c r="AS415">
        <v>690.46</v>
      </c>
      <c r="AT415">
        <v>307.12</v>
      </c>
      <c r="AU415" s="1">
        <v>11258.93</v>
      </c>
      <c r="AV415" s="1">
        <v>6177.12</v>
      </c>
      <c r="AW415">
        <v>0.45229999999999998</v>
      </c>
      <c r="AX415" s="1">
        <v>4906.8500000000004</v>
      </c>
      <c r="AY415">
        <v>0.35930000000000001</v>
      </c>
      <c r="AZ415" s="1">
        <v>1688.03</v>
      </c>
      <c r="BA415">
        <v>0.1236</v>
      </c>
      <c r="BB415">
        <v>883.94</v>
      </c>
      <c r="BC415">
        <v>6.4699999999999994E-2</v>
      </c>
      <c r="BD415" s="1">
        <v>13655.93</v>
      </c>
      <c r="BE415" s="1">
        <v>4724.0600000000004</v>
      </c>
      <c r="BF415">
        <v>1.3694</v>
      </c>
      <c r="BG415">
        <v>0.50039999999999996</v>
      </c>
      <c r="BH415">
        <v>0.2165</v>
      </c>
      <c r="BI415">
        <v>0.2331</v>
      </c>
      <c r="BJ415">
        <v>3.0099999999999998E-2</v>
      </c>
      <c r="BK415">
        <v>1.9800000000000002E-2</v>
      </c>
    </row>
    <row r="416" spans="1:63" x14ac:dyDescent="0.25">
      <c r="A416" t="s">
        <v>418</v>
      </c>
      <c r="B416">
        <v>50724</v>
      </c>
      <c r="C416">
        <v>94.1</v>
      </c>
      <c r="D416">
        <v>14.58</v>
      </c>
      <c r="E416" s="1">
        <v>1372.1</v>
      </c>
      <c r="F416" s="1">
        <v>1368.66</v>
      </c>
      <c r="G416">
        <v>4.1999999999999997E-3</v>
      </c>
      <c r="H416">
        <v>2.9999999999999997E-4</v>
      </c>
      <c r="I416">
        <v>7.1999999999999998E-3</v>
      </c>
      <c r="J416">
        <v>8.0000000000000004E-4</v>
      </c>
      <c r="K416">
        <v>3.1300000000000001E-2</v>
      </c>
      <c r="L416">
        <v>0.92769999999999997</v>
      </c>
      <c r="M416">
        <v>2.8400000000000002E-2</v>
      </c>
      <c r="N416">
        <v>0.25009999999999999</v>
      </c>
      <c r="O416">
        <v>5.5999999999999999E-3</v>
      </c>
      <c r="P416">
        <v>0.1245</v>
      </c>
      <c r="Q416" s="1">
        <v>58648.97</v>
      </c>
      <c r="R416">
        <v>0.24379999999999999</v>
      </c>
      <c r="S416">
        <v>0.1716</v>
      </c>
      <c r="T416">
        <v>0.58460000000000001</v>
      </c>
      <c r="U416">
        <v>11.87</v>
      </c>
      <c r="V416" s="1">
        <v>73958.75</v>
      </c>
      <c r="W416">
        <v>110.97</v>
      </c>
      <c r="X416" s="1">
        <v>195980.47</v>
      </c>
      <c r="Y416">
        <v>0.7994</v>
      </c>
      <c r="Z416">
        <v>0.1178</v>
      </c>
      <c r="AA416">
        <v>8.2900000000000001E-2</v>
      </c>
      <c r="AB416">
        <v>0.2006</v>
      </c>
      <c r="AC416">
        <v>195.98</v>
      </c>
      <c r="AD416" s="1">
        <v>5231.83</v>
      </c>
      <c r="AE416">
        <v>579.35</v>
      </c>
      <c r="AF416" s="1">
        <v>184479.08</v>
      </c>
      <c r="AG416" t="s">
        <v>4</v>
      </c>
      <c r="AH416" s="1">
        <v>38714</v>
      </c>
      <c r="AI416" s="1">
        <v>62591.94</v>
      </c>
      <c r="AJ416">
        <v>41.33</v>
      </c>
      <c r="AK416">
        <v>25.07</v>
      </c>
      <c r="AL416">
        <v>27.58</v>
      </c>
      <c r="AM416">
        <v>4.3499999999999996</v>
      </c>
      <c r="AN416" s="1">
        <v>1637.84</v>
      </c>
      <c r="AO416">
        <v>1.0883</v>
      </c>
      <c r="AP416" s="1">
        <v>1455.11</v>
      </c>
      <c r="AQ416" s="1">
        <v>2128.88</v>
      </c>
      <c r="AR416" s="1">
        <v>6446.1</v>
      </c>
      <c r="AS416">
        <v>602.59</v>
      </c>
      <c r="AT416">
        <v>341.35</v>
      </c>
      <c r="AU416" s="1">
        <v>10974.03</v>
      </c>
      <c r="AV416" s="1">
        <v>5059.07</v>
      </c>
      <c r="AW416">
        <v>0.39789999999999998</v>
      </c>
      <c r="AX416" s="1">
        <v>5342.45</v>
      </c>
      <c r="AY416">
        <v>0.42009999999999997</v>
      </c>
      <c r="AZ416" s="1">
        <v>1767.94</v>
      </c>
      <c r="BA416">
        <v>0.13900000000000001</v>
      </c>
      <c r="BB416">
        <v>546.17999999999995</v>
      </c>
      <c r="BC416">
        <v>4.2999999999999997E-2</v>
      </c>
      <c r="BD416" s="1">
        <v>12715.65</v>
      </c>
      <c r="BE416" s="1">
        <v>4293.71</v>
      </c>
      <c r="BF416">
        <v>0.96950000000000003</v>
      </c>
      <c r="BG416">
        <v>0.53990000000000005</v>
      </c>
      <c r="BH416">
        <v>0.21640000000000001</v>
      </c>
      <c r="BI416">
        <v>0.1888</v>
      </c>
      <c r="BJ416">
        <v>3.5299999999999998E-2</v>
      </c>
      <c r="BK416">
        <v>1.9599999999999999E-2</v>
      </c>
    </row>
    <row r="417" spans="1:63" x14ac:dyDescent="0.25">
      <c r="A417" t="s">
        <v>419</v>
      </c>
      <c r="B417">
        <v>48215</v>
      </c>
      <c r="C417">
        <v>15.24</v>
      </c>
      <c r="D417">
        <v>172.49</v>
      </c>
      <c r="E417" s="1">
        <v>2628.48</v>
      </c>
      <c r="F417" s="1">
        <v>2599.41</v>
      </c>
      <c r="G417">
        <v>5.5300000000000002E-2</v>
      </c>
      <c r="H417">
        <v>5.0000000000000001E-4</v>
      </c>
      <c r="I417">
        <v>4.0599999999999997E-2</v>
      </c>
      <c r="J417">
        <v>6.9999999999999999E-4</v>
      </c>
      <c r="K417">
        <v>3.49E-2</v>
      </c>
      <c r="L417">
        <v>0.82150000000000001</v>
      </c>
      <c r="M417">
        <v>4.65E-2</v>
      </c>
      <c r="N417">
        <v>6.9500000000000006E-2</v>
      </c>
      <c r="O417">
        <v>1.46E-2</v>
      </c>
      <c r="P417">
        <v>0.1174</v>
      </c>
      <c r="Q417" s="1">
        <v>77643.929999999993</v>
      </c>
      <c r="R417">
        <v>0.1573</v>
      </c>
      <c r="S417">
        <v>0.15790000000000001</v>
      </c>
      <c r="T417">
        <v>0.68479999999999996</v>
      </c>
      <c r="U417">
        <v>18.12</v>
      </c>
      <c r="V417" s="1">
        <v>98617.06</v>
      </c>
      <c r="W417">
        <v>144.26</v>
      </c>
      <c r="X417" s="1">
        <v>283564.96000000002</v>
      </c>
      <c r="Y417">
        <v>0.84970000000000001</v>
      </c>
      <c r="Z417">
        <v>0.1305</v>
      </c>
      <c r="AA417">
        <v>1.9800000000000002E-2</v>
      </c>
      <c r="AB417">
        <v>0.15029999999999999</v>
      </c>
      <c r="AC417">
        <v>283.56</v>
      </c>
      <c r="AD417" s="1">
        <v>12146.36</v>
      </c>
      <c r="AE417" s="1">
        <v>1330.47</v>
      </c>
      <c r="AF417" s="1">
        <v>292842.49</v>
      </c>
      <c r="AG417" t="s">
        <v>4</v>
      </c>
      <c r="AH417" s="1">
        <v>62006</v>
      </c>
      <c r="AI417" s="1">
        <v>163273.72</v>
      </c>
      <c r="AJ417">
        <v>91.58</v>
      </c>
      <c r="AK417">
        <v>43.44</v>
      </c>
      <c r="AL417">
        <v>57.34</v>
      </c>
      <c r="AM417">
        <v>5.07</v>
      </c>
      <c r="AN417" s="1">
        <v>2001.28</v>
      </c>
      <c r="AO417">
        <v>0.60129999999999995</v>
      </c>
      <c r="AP417" s="1">
        <v>1877.84</v>
      </c>
      <c r="AQ417" s="1">
        <v>2236.54</v>
      </c>
      <c r="AR417" s="1">
        <v>8833.82</v>
      </c>
      <c r="AS417" s="1">
        <v>1027.3900000000001</v>
      </c>
      <c r="AT417">
        <v>504.86</v>
      </c>
      <c r="AU417" s="1">
        <v>14480.46</v>
      </c>
      <c r="AV417" s="1">
        <v>2874.89</v>
      </c>
      <c r="AW417">
        <v>0.18870000000000001</v>
      </c>
      <c r="AX417" s="1">
        <v>10644.12</v>
      </c>
      <c r="AY417">
        <v>0.69869999999999999</v>
      </c>
      <c r="AZ417" s="1">
        <v>1345.38</v>
      </c>
      <c r="BA417">
        <v>8.8300000000000003E-2</v>
      </c>
      <c r="BB417">
        <v>370.22</v>
      </c>
      <c r="BC417">
        <v>2.4299999999999999E-2</v>
      </c>
      <c r="BD417" s="1">
        <v>15234.6</v>
      </c>
      <c r="BE417" s="1">
        <v>1313.44</v>
      </c>
      <c r="BF417">
        <v>9.3200000000000005E-2</v>
      </c>
      <c r="BG417">
        <v>0.59379999999999999</v>
      </c>
      <c r="BH417">
        <v>0.21540000000000001</v>
      </c>
      <c r="BI417">
        <v>0.1426</v>
      </c>
      <c r="BJ417">
        <v>3.1399999999999997E-2</v>
      </c>
      <c r="BK417">
        <v>1.6799999999999999E-2</v>
      </c>
    </row>
    <row r="418" spans="1:63" x14ac:dyDescent="0.25">
      <c r="A418" t="s">
        <v>420</v>
      </c>
      <c r="B418">
        <v>49379</v>
      </c>
      <c r="C418">
        <v>59.81</v>
      </c>
      <c r="D418">
        <v>28.17</v>
      </c>
      <c r="E418" s="1">
        <v>1684.55</v>
      </c>
      <c r="F418" s="1">
        <v>1657.45</v>
      </c>
      <c r="G418">
        <v>8.0999999999999996E-3</v>
      </c>
      <c r="H418">
        <v>5.0000000000000001E-4</v>
      </c>
      <c r="I418">
        <v>1.5100000000000001E-2</v>
      </c>
      <c r="J418">
        <v>1.2999999999999999E-3</v>
      </c>
      <c r="K418">
        <v>5.8400000000000001E-2</v>
      </c>
      <c r="L418">
        <v>0.87880000000000003</v>
      </c>
      <c r="M418">
        <v>3.78E-2</v>
      </c>
      <c r="N418">
        <v>0.28649999999999998</v>
      </c>
      <c r="O418">
        <v>6.1999999999999998E-3</v>
      </c>
      <c r="P418">
        <v>0.1207</v>
      </c>
      <c r="Q418" s="1">
        <v>59361.74</v>
      </c>
      <c r="R418">
        <v>0.21440000000000001</v>
      </c>
      <c r="S418">
        <v>0.1946</v>
      </c>
      <c r="T418">
        <v>0.59099999999999997</v>
      </c>
      <c r="U418">
        <v>12.77</v>
      </c>
      <c r="V418" s="1">
        <v>76565.05</v>
      </c>
      <c r="W418">
        <v>127.85</v>
      </c>
      <c r="X418" s="1">
        <v>178745.12</v>
      </c>
      <c r="Y418">
        <v>0.74880000000000002</v>
      </c>
      <c r="Z418">
        <v>0.17430000000000001</v>
      </c>
      <c r="AA418">
        <v>7.6899999999999996E-2</v>
      </c>
      <c r="AB418">
        <v>0.25119999999999998</v>
      </c>
      <c r="AC418">
        <v>178.75</v>
      </c>
      <c r="AD418" s="1">
        <v>5761.02</v>
      </c>
      <c r="AE418">
        <v>603.33000000000004</v>
      </c>
      <c r="AF418" s="1">
        <v>168875.5</v>
      </c>
      <c r="AG418" t="s">
        <v>4</v>
      </c>
      <c r="AH418" s="1">
        <v>37861</v>
      </c>
      <c r="AI418" s="1">
        <v>62441.59</v>
      </c>
      <c r="AJ418">
        <v>49.13</v>
      </c>
      <c r="AK418">
        <v>29.53</v>
      </c>
      <c r="AL418">
        <v>35.69</v>
      </c>
      <c r="AM418">
        <v>4.5999999999999996</v>
      </c>
      <c r="AN418" s="1">
        <v>1581.74</v>
      </c>
      <c r="AO418">
        <v>0.9274</v>
      </c>
      <c r="AP418" s="1">
        <v>1309.99</v>
      </c>
      <c r="AQ418" s="1">
        <v>1917.49</v>
      </c>
      <c r="AR418" s="1">
        <v>6391.43</v>
      </c>
      <c r="AS418">
        <v>607.11</v>
      </c>
      <c r="AT418">
        <v>396.21</v>
      </c>
      <c r="AU418" s="1">
        <v>10622.23</v>
      </c>
      <c r="AV418" s="1">
        <v>4784.38</v>
      </c>
      <c r="AW418">
        <v>0.3861</v>
      </c>
      <c r="AX418" s="1">
        <v>5489.17</v>
      </c>
      <c r="AY418">
        <v>0.443</v>
      </c>
      <c r="AZ418" s="1">
        <v>1507.49</v>
      </c>
      <c r="BA418">
        <v>0.1217</v>
      </c>
      <c r="BB418">
        <v>610.34</v>
      </c>
      <c r="BC418">
        <v>4.9299999999999997E-2</v>
      </c>
      <c r="BD418" s="1">
        <v>12391.38</v>
      </c>
      <c r="BE418" s="1">
        <v>3418.42</v>
      </c>
      <c r="BF418">
        <v>0.75839999999999996</v>
      </c>
      <c r="BG418">
        <v>0.53959999999999997</v>
      </c>
      <c r="BH418">
        <v>0.21260000000000001</v>
      </c>
      <c r="BI418">
        <v>0.20180000000000001</v>
      </c>
      <c r="BJ418">
        <v>3.2599999999999997E-2</v>
      </c>
      <c r="BK418">
        <v>1.3299999999999999E-2</v>
      </c>
    </row>
    <row r="419" spans="1:63" x14ac:dyDescent="0.25">
      <c r="A419" t="s">
        <v>421</v>
      </c>
      <c r="B419">
        <v>49387</v>
      </c>
      <c r="C419">
        <v>56.52</v>
      </c>
      <c r="D419">
        <v>10.82</v>
      </c>
      <c r="E419">
        <v>611.36</v>
      </c>
      <c r="F419">
        <v>639.09</v>
      </c>
      <c r="G419">
        <v>2.8999999999999998E-3</v>
      </c>
      <c r="H419">
        <v>1E-3</v>
      </c>
      <c r="I419">
        <v>4.4000000000000003E-3</v>
      </c>
      <c r="J419">
        <v>2.0000000000000001E-4</v>
      </c>
      <c r="K419">
        <v>1.1900000000000001E-2</v>
      </c>
      <c r="L419">
        <v>0.96909999999999996</v>
      </c>
      <c r="M419">
        <v>1.0500000000000001E-2</v>
      </c>
      <c r="N419">
        <v>0.16750000000000001</v>
      </c>
      <c r="O419">
        <v>1.4E-3</v>
      </c>
      <c r="P419">
        <v>0.1168</v>
      </c>
      <c r="Q419" s="1">
        <v>56909.53</v>
      </c>
      <c r="R419">
        <v>0.21190000000000001</v>
      </c>
      <c r="S419">
        <v>0.16869999999999999</v>
      </c>
      <c r="T419">
        <v>0.61939999999999995</v>
      </c>
      <c r="U419">
        <v>5.35</v>
      </c>
      <c r="V419" s="1">
        <v>70276.320000000007</v>
      </c>
      <c r="W419">
        <v>111</v>
      </c>
      <c r="X419" s="1">
        <v>180076.05</v>
      </c>
      <c r="Y419">
        <v>0.81969999999999998</v>
      </c>
      <c r="Z419">
        <v>6.4000000000000001E-2</v>
      </c>
      <c r="AA419">
        <v>0.1163</v>
      </c>
      <c r="AB419">
        <v>0.18029999999999999</v>
      </c>
      <c r="AC419">
        <v>180.08</v>
      </c>
      <c r="AD419" s="1">
        <v>4585.41</v>
      </c>
      <c r="AE419">
        <v>524.28</v>
      </c>
      <c r="AF419" s="1">
        <v>163848.12</v>
      </c>
      <c r="AG419" t="s">
        <v>4</v>
      </c>
      <c r="AH419" s="1">
        <v>39313</v>
      </c>
      <c r="AI419" s="1">
        <v>62326.85</v>
      </c>
      <c r="AJ419">
        <v>36.479999999999997</v>
      </c>
      <c r="AK419">
        <v>23.41</v>
      </c>
      <c r="AL419">
        <v>27.55</v>
      </c>
      <c r="AM419">
        <v>5</v>
      </c>
      <c r="AN419" s="1">
        <v>2038.15</v>
      </c>
      <c r="AO419">
        <v>1.2472000000000001</v>
      </c>
      <c r="AP419" s="1">
        <v>1537.17</v>
      </c>
      <c r="AQ419" s="1">
        <v>2140.21</v>
      </c>
      <c r="AR419" s="1">
        <v>6837.76</v>
      </c>
      <c r="AS419">
        <v>499.14</v>
      </c>
      <c r="AT419">
        <v>424.19</v>
      </c>
      <c r="AU419" s="1">
        <v>11438.46</v>
      </c>
      <c r="AV419" s="1">
        <v>6035.65</v>
      </c>
      <c r="AW419">
        <v>0.4461</v>
      </c>
      <c r="AX419" s="1">
        <v>5094.54</v>
      </c>
      <c r="AY419">
        <v>0.3765</v>
      </c>
      <c r="AZ419" s="1">
        <v>1918.67</v>
      </c>
      <c r="BA419">
        <v>0.14180000000000001</v>
      </c>
      <c r="BB419">
        <v>481.7</v>
      </c>
      <c r="BC419">
        <v>3.56E-2</v>
      </c>
      <c r="BD419" s="1">
        <v>13530.57</v>
      </c>
      <c r="BE419" s="1">
        <v>5853.18</v>
      </c>
      <c r="BF419">
        <v>1.5947</v>
      </c>
      <c r="BG419">
        <v>0.54349999999999998</v>
      </c>
      <c r="BH419">
        <v>0.2288</v>
      </c>
      <c r="BI419">
        <v>0.1741</v>
      </c>
      <c r="BJ419">
        <v>3.5000000000000003E-2</v>
      </c>
      <c r="BK419">
        <v>1.8599999999999998E-2</v>
      </c>
    </row>
    <row r="420" spans="1:63" x14ac:dyDescent="0.25">
      <c r="A420" t="s">
        <v>422</v>
      </c>
      <c r="B420">
        <v>44628</v>
      </c>
      <c r="C420">
        <v>11.81</v>
      </c>
      <c r="D420">
        <v>360.38</v>
      </c>
      <c r="E420" s="1">
        <v>4255.8900000000003</v>
      </c>
      <c r="F420" s="1">
        <v>3531.3</v>
      </c>
      <c r="G420">
        <v>3.0000000000000001E-3</v>
      </c>
      <c r="H420">
        <v>6.9999999999999999E-4</v>
      </c>
      <c r="I420">
        <v>0.3488</v>
      </c>
      <c r="J420">
        <v>1.2999999999999999E-3</v>
      </c>
      <c r="K420">
        <v>0.12</v>
      </c>
      <c r="L420">
        <v>0.41249999999999998</v>
      </c>
      <c r="M420">
        <v>0.11360000000000001</v>
      </c>
      <c r="N420">
        <v>0.98629999999999995</v>
      </c>
      <c r="O420">
        <v>3.9199999999999999E-2</v>
      </c>
      <c r="P420">
        <v>0.1905</v>
      </c>
      <c r="Q420" s="1">
        <v>59860.4</v>
      </c>
      <c r="R420">
        <v>0.30080000000000001</v>
      </c>
      <c r="S420">
        <v>0.17879999999999999</v>
      </c>
      <c r="T420">
        <v>0.52039999999999997</v>
      </c>
      <c r="U420">
        <v>31.95</v>
      </c>
      <c r="V420" s="1">
        <v>86274.48</v>
      </c>
      <c r="W420">
        <v>131.22</v>
      </c>
      <c r="X420" s="1">
        <v>78012.63</v>
      </c>
      <c r="Y420">
        <v>0.63300000000000001</v>
      </c>
      <c r="Z420">
        <v>0.29609999999999997</v>
      </c>
      <c r="AA420">
        <v>7.0800000000000002E-2</v>
      </c>
      <c r="AB420">
        <v>0.36699999999999999</v>
      </c>
      <c r="AC420">
        <v>78.010000000000005</v>
      </c>
      <c r="AD420" s="1">
        <v>3338.95</v>
      </c>
      <c r="AE420">
        <v>411.71</v>
      </c>
      <c r="AF420" s="1">
        <v>69080.52</v>
      </c>
      <c r="AG420" t="s">
        <v>4</v>
      </c>
      <c r="AH420" s="1">
        <v>25739</v>
      </c>
      <c r="AI420" s="1">
        <v>37815.32</v>
      </c>
      <c r="AJ420">
        <v>60.57</v>
      </c>
      <c r="AK420">
        <v>40.64</v>
      </c>
      <c r="AL420">
        <v>46.09</v>
      </c>
      <c r="AM420">
        <v>4.8600000000000003</v>
      </c>
      <c r="AN420">
        <v>2.13</v>
      </c>
      <c r="AO420">
        <v>1.1372</v>
      </c>
      <c r="AP420" s="1">
        <v>1957.08</v>
      </c>
      <c r="AQ420" s="1">
        <v>2633.06</v>
      </c>
      <c r="AR420" s="1">
        <v>7343.93</v>
      </c>
      <c r="AS420">
        <v>881.38</v>
      </c>
      <c r="AT420">
        <v>554.27</v>
      </c>
      <c r="AU420" s="1">
        <v>13369.71</v>
      </c>
      <c r="AV420" s="1">
        <v>10676.68</v>
      </c>
      <c r="AW420">
        <v>0.62809999999999999</v>
      </c>
      <c r="AX420" s="1">
        <v>3507.44</v>
      </c>
      <c r="AY420">
        <v>0.20630000000000001</v>
      </c>
      <c r="AZ420" s="1">
        <v>1008.26</v>
      </c>
      <c r="BA420">
        <v>5.9299999999999999E-2</v>
      </c>
      <c r="BB420" s="1">
        <v>1807.06</v>
      </c>
      <c r="BC420">
        <v>0.10630000000000001</v>
      </c>
      <c r="BD420" s="1">
        <v>16999.439999999999</v>
      </c>
      <c r="BE420" s="1">
        <v>6673.81</v>
      </c>
      <c r="BF420">
        <v>3.9752999999999998</v>
      </c>
      <c r="BG420">
        <v>0.46879999999999999</v>
      </c>
      <c r="BH420">
        <v>0.18390000000000001</v>
      </c>
      <c r="BI420">
        <v>0.30869999999999997</v>
      </c>
      <c r="BJ420">
        <v>2.6700000000000002E-2</v>
      </c>
      <c r="BK420">
        <v>1.1900000000000001E-2</v>
      </c>
    </row>
    <row r="421" spans="1:63" x14ac:dyDescent="0.25">
      <c r="A421" t="s">
        <v>423</v>
      </c>
      <c r="B421">
        <v>49510</v>
      </c>
      <c r="C421">
        <v>157.13999999999999</v>
      </c>
      <c r="D421">
        <v>8.56</v>
      </c>
      <c r="E421" s="1">
        <v>1345.37</v>
      </c>
      <c r="F421" s="1">
        <v>1262.05</v>
      </c>
      <c r="G421">
        <v>1.9E-3</v>
      </c>
      <c r="H421">
        <v>1E-4</v>
      </c>
      <c r="I421">
        <v>8.3999999999999995E-3</v>
      </c>
      <c r="J421">
        <v>1E-3</v>
      </c>
      <c r="K421">
        <v>8.3999999999999995E-3</v>
      </c>
      <c r="L421">
        <v>0.95350000000000001</v>
      </c>
      <c r="M421">
        <v>2.6599999999999999E-2</v>
      </c>
      <c r="N421">
        <v>0.94120000000000004</v>
      </c>
      <c r="O421">
        <v>2.0000000000000001E-4</v>
      </c>
      <c r="P421">
        <v>0.1759</v>
      </c>
      <c r="Q421" s="1">
        <v>55066.29</v>
      </c>
      <c r="R421">
        <v>0.2384</v>
      </c>
      <c r="S421">
        <v>0.16650000000000001</v>
      </c>
      <c r="T421">
        <v>0.59509999999999996</v>
      </c>
      <c r="U421">
        <v>12.24</v>
      </c>
      <c r="V421" s="1">
        <v>76030.78</v>
      </c>
      <c r="W421">
        <v>105.61</v>
      </c>
      <c r="X421" s="1">
        <v>133434.79999999999</v>
      </c>
      <c r="Y421">
        <v>0.61170000000000002</v>
      </c>
      <c r="Z421">
        <v>0.1009</v>
      </c>
      <c r="AA421">
        <v>0.28739999999999999</v>
      </c>
      <c r="AB421">
        <v>0.38829999999999998</v>
      </c>
      <c r="AC421">
        <v>133.43</v>
      </c>
      <c r="AD421" s="1">
        <v>3100.39</v>
      </c>
      <c r="AE421">
        <v>304.24</v>
      </c>
      <c r="AF421" s="1">
        <v>119355.07</v>
      </c>
      <c r="AG421" t="s">
        <v>4</v>
      </c>
      <c r="AH421" s="1">
        <v>29625</v>
      </c>
      <c r="AI421" s="1">
        <v>44434.61</v>
      </c>
      <c r="AJ421">
        <v>27.89</v>
      </c>
      <c r="AK421">
        <v>22.17</v>
      </c>
      <c r="AL421">
        <v>23.44</v>
      </c>
      <c r="AM421">
        <v>3.67</v>
      </c>
      <c r="AN421">
        <v>0</v>
      </c>
      <c r="AO421">
        <v>0.82730000000000004</v>
      </c>
      <c r="AP421" s="1">
        <v>1762.84</v>
      </c>
      <c r="AQ421" s="1">
        <v>3113.16</v>
      </c>
      <c r="AR421" s="1">
        <v>7730.27</v>
      </c>
      <c r="AS421">
        <v>614.66</v>
      </c>
      <c r="AT421">
        <v>362.09</v>
      </c>
      <c r="AU421" s="1">
        <v>13583.02</v>
      </c>
      <c r="AV421" s="1">
        <v>9923.74</v>
      </c>
      <c r="AW421">
        <v>0.63390000000000002</v>
      </c>
      <c r="AX421" s="1">
        <v>2933.58</v>
      </c>
      <c r="AY421">
        <v>0.18740000000000001</v>
      </c>
      <c r="AZ421" s="1">
        <v>1249.71</v>
      </c>
      <c r="BA421">
        <v>7.9799999999999996E-2</v>
      </c>
      <c r="BB421" s="1">
        <v>1548.63</v>
      </c>
      <c r="BC421">
        <v>9.8900000000000002E-2</v>
      </c>
      <c r="BD421" s="1">
        <v>15655.67</v>
      </c>
      <c r="BE421" s="1">
        <v>8357.09</v>
      </c>
      <c r="BF421">
        <v>3.988</v>
      </c>
      <c r="BG421">
        <v>0.50470000000000004</v>
      </c>
      <c r="BH421">
        <v>0.2369</v>
      </c>
      <c r="BI421">
        <v>0.1963</v>
      </c>
      <c r="BJ421">
        <v>3.95E-2</v>
      </c>
      <c r="BK421">
        <v>2.2700000000000001E-2</v>
      </c>
    </row>
    <row r="422" spans="1:63" x14ac:dyDescent="0.25">
      <c r="A422" t="s">
        <v>424</v>
      </c>
      <c r="B422">
        <v>49395</v>
      </c>
      <c r="C422">
        <v>70.099999999999994</v>
      </c>
      <c r="D422">
        <v>9.1</v>
      </c>
      <c r="E422">
        <v>637.67999999999995</v>
      </c>
      <c r="F422">
        <v>662.22</v>
      </c>
      <c r="G422">
        <v>2.7000000000000001E-3</v>
      </c>
      <c r="H422">
        <v>5.0000000000000001E-4</v>
      </c>
      <c r="I422">
        <v>8.0999999999999996E-3</v>
      </c>
      <c r="J422">
        <v>5.0000000000000001E-4</v>
      </c>
      <c r="K422">
        <v>3.15E-2</v>
      </c>
      <c r="L422">
        <v>0.93240000000000001</v>
      </c>
      <c r="M422">
        <v>2.4199999999999999E-2</v>
      </c>
      <c r="N422">
        <v>0.26800000000000002</v>
      </c>
      <c r="O422">
        <v>1.2999999999999999E-3</v>
      </c>
      <c r="P422">
        <v>0.13550000000000001</v>
      </c>
      <c r="Q422" s="1">
        <v>55605.45</v>
      </c>
      <c r="R422">
        <v>0.22770000000000001</v>
      </c>
      <c r="S422">
        <v>0.158</v>
      </c>
      <c r="T422">
        <v>0.61429999999999996</v>
      </c>
      <c r="U422">
        <v>6.58</v>
      </c>
      <c r="V422" s="1">
        <v>71381.570000000007</v>
      </c>
      <c r="W422">
        <v>93.72</v>
      </c>
      <c r="X422" s="1">
        <v>183690.69</v>
      </c>
      <c r="Y422">
        <v>0.82730000000000004</v>
      </c>
      <c r="Z422">
        <v>6.8599999999999994E-2</v>
      </c>
      <c r="AA422">
        <v>0.1041</v>
      </c>
      <c r="AB422">
        <v>0.17269999999999999</v>
      </c>
      <c r="AC422">
        <v>183.69</v>
      </c>
      <c r="AD422" s="1">
        <v>4908.6899999999996</v>
      </c>
      <c r="AE422">
        <v>553.71</v>
      </c>
      <c r="AF422" s="1">
        <v>165166.26999999999</v>
      </c>
      <c r="AG422" t="s">
        <v>4</v>
      </c>
      <c r="AH422" s="1">
        <v>36339</v>
      </c>
      <c r="AI422" s="1">
        <v>55482.55</v>
      </c>
      <c r="AJ422">
        <v>38.26</v>
      </c>
      <c r="AK422">
        <v>24.78</v>
      </c>
      <c r="AL422">
        <v>29.08</v>
      </c>
      <c r="AM422">
        <v>4.8899999999999997</v>
      </c>
      <c r="AN422" s="1">
        <v>1945.13</v>
      </c>
      <c r="AO422">
        <v>1.4554</v>
      </c>
      <c r="AP422" s="1">
        <v>1772.77</v>
      </c>
      <c r="AQ422" s="1">
        <v>2363.84</v>
      </c>
      <c r="AR422" s="1">
        <v>7207.69</v>
      </c>
      <c r="AS422">
        <v>504</v>
      </c>
      <c r="AT422">
        <v>377.34</v>
      </c>
      <c r="AU422" s="1">
        <v>12225.65</v>
      </c>
      <c r="AV422" s="1">
        <v>6212.06</v>
      </c>
      <c r="AW422">
        <v>0.42309999999999998</v>
      </c>
      <c r="AX422" s="1">
        <v>5564.09</v>
      </c>
      <c r="AY422">
        <v>0.379</v>
      </c>
      <c r="AZ422" s="1">
        <v>2255.19</v>
      </c>
      <c r="BA422">
        <v>0.15359999999999999</v>
      </c>
      <c r="BB422">
        <v>650.64</v>
      </c>
      <c r="BC422">
        <v>4.4299999999999999E-2</v>
      </c>
      <c r="BD422" s="1">
        <v>14681.98</v>
      </c>
      <c r="BE422" s="1">
        <v>5672.03</v>
      </c>
      <c r="BF422">
        <v>1.7282</v>
      </c>
      <c r="BG422">
        <v>0.53069999999999995</v>
      </c>
      <c r="BH422">
        <v>0.2064</v>
      </c>
      <c r="BI422">
        <v>0.19919999999999999</v>
      </c>
      <c r="BJ422">
        <v>3.3799999999999997E-2</v>
      </c>
      <c r="BK422">
        <v>2.9899999999999999E-2</v>
      </c>
    </row>
    <row r="423" spans="1:63" x14ac:dyDescent="0.25">
      <c r="A423" t="s">
        <v>425</v>
      </c>
      <c r="B423">
        <v>48579</v>
      </c>
      <c r="C423">
        <v>114.48</v>
      </c>
      <c r="D423">
        <v>7.74</v>
      </c>
      <c r="E423">
        <v>886.37</v>
      </c>
      <c r="F423">
        <v>911.5</v>
      </c>
      <c r="G423">
        <v>1.4E-3</v>
      </c>
      <c r="H423">
        <v>2.9999999999999997E-4</v>
      </c>
      <c r="I423">
        <v>4.4000000000000003E-3</v>
      </c>
      <c r="J423">
        <v>1.1999999999999999E-3</v>
      </c>
      <c r="K423">
        <v>1.2500000000000001E-2</v>
      </c>
      <c r="L423">
        <v>0.96289999999999998</v>
      </c>
      <c r="M423">
        <v>1.72E-2</v>
      </c>
      <c r="N423">
        <v>0.34160000000000001</v>
      </c>
      <c r="O423">
        <v>1E-3</v>
      </c>
      <c r="P423">
        <v>0.1381</v>
      </c>
      <c r="Q423" s="1">
        <v>55672.87</v>
      </c>
      <c r="R423">
        <v>0.1905</v>
      </c>
      <c r="S423">
        <v>0.18090000000000001</v>
      </c>
      <c r="T423">
        <v>0.62860000000000005</v>
      </c>
      <c r="U423">
        <v>9.06</v>
      </c>
      <c r="V423" s="1">
        <v>63653.07</v>
      </c>
      <c r="W423">
        <v>94.21</v>
      </c>
      <c r="X423" s="1">
        <v>178155.22</v>
      </c>
      <c r="Y423">
        <v>0.78090000000000004</v>
      </c>
      <c r="Z423">
        <v>6.7400000000000002E-2</v>
      </c>
      <c r="AA423">
        <v>0.15179999999999999</v>
      </c>
      <c r="AB423">
        <v>0.21909999999999999</v>
      </c>
      <c r="AC423">
        <v>178.16</v>
      </c>
      <c r="AD423" s="1">
        <v>4690.42</v>
      </c>
      <c r="AE423">
        <v>495.11</v>
      </c>
      <c r="AF423" s="1">
        <v>158693.01</v>
      </c>
      <c r="AG423" t="s">
        <v>4</v>
      </c>
      <c r="AH423" s="1">
        <v>33256</v>
      </c>
      <c r="AI423" s="1">
        <v>52170.17</v>
      </c>
      <c r="AJ423">
        <v>35.200000000000003</v>
      </c>
      <c r="AK423">
        <v>24.07</v>
      </c>
      <c r="AL423">
        <v>26.31</v>
      </c>
      <c r="AM423">
        <v>4.51</v>
      </c>
      <c r="AN423" s="1">
        <v>1429.29</v>
      </c>
      <c r="AO423">
        <v>1.3291999999999999</v>
      </c>
      <c r="AP423" s="1">
        <v>1608.9</v>
      </c>
      <c r="AQ423" s="1">
        <v>2347.59</v>
      </c>
      <c r="AR423" s="1">
        <v>6750.66</v>
      </c>
      <c r="AS423">
        <v>600.87</v>
      </c>
      <c r="AT423">
        <v>349.81</v>
      </c>
      <c r="AU423" s="1">
        <v>11657.83</v>
      </c>
      <c r="AV423" s="1">
        <v>6649.59</v>
      </c>
      <c r="AW423">
        <v>0.48670000000000002</v>
      </c>
      <c r="AX423" s="1">
        <v>4548.45</v>
      </c>
      <c r="AY423">
        <v>0.33289999999999997</v>
      </c>
      <c r="AZ423" s="1">
        <v>1779.55</v>
      </c>
      <c r="BA423">
        <v>0.1303</v>
      </c>
      <c r="BB423">
        <v>684.32</v>
      </c>
      <c r="BC423">
        <v>5.0099999999999999E-2</v>
      </c>
      <c r="BD423" s="1">
        <v>13661.91</v>
      </c>
      <c r="BE423" s="1">
        <v>6226.88</v>
      </c>
      <c r="BF423">
        <v>2.0800999999999998</v>
      </c>
      <c r="BG423">
        <v>0.51819999999999999</v>
      </c>
      <c r="BH423">
        <v>0.2203</v>
      </c>
      <c r="BI423">
        <v>0.1956</v>
      </c>
      <c r="BJ423">
        <v>3.78E-2</v>
      </c>
      <c r="BK423">
        <v>2.81E-2</v>
      </c>
    </row>
    <row r="424" spans="1:63" x14ac:dyDescent="0.25">
      <c r="A424" t="s">
        <v>426</v>
      </c>
      <c r="B424">
        <v>44636</v>
      </c>
      <c r="C424">
        <v>31.33</v>
      </c>
      <c r="D424">
        <v>238.74</v>
      </c>
      <c r="E424" s="1">
        <v>7480.37</v>
      </c>
      <c r="F424" s="1">
        <v>7109.66</v>
      </c>
      <c r="G424">
        <v>2.9700000000000001E-2</v>
      </c>
      <c r="H424">
        <v>8.0000000000000004E-4</v>
      </c>
      <c r="I424">
        <v>0.12479999999999999</v>
      </c>
      <c r="J424">
        <v>1.4E-3</v>
      </c>
      <c r="K424">
        <v>8.2400000000000001E-2</v>
      </c>
      <c r="L424">
        <v>0.69289999999999996</v>
      </c>
      <c r="M424">
        <v>6.8000000000000005E-2</v>
      </c>
      <c r="N424">
        <v>0.46860000000000002</v>
      </c>
      <c r="O424">
        <v>4.8000000000000001E-2</v>
      </c>
      <c r="P424">
        <v>0.1583</v>
      </c>
      <c r="Q424" s="1">
        <v>66061.5</v>
      </c>
      <c r="R424">
        <v>0.19470000000000001</v>
      </c>
      <c r="S424">
        <v>0.2039</v>
      </c>
      <c r="T424">
        <v>0.60129999999999995</v>
      </c>
      <c r="U424">
        <v>40.880000000000003</v>
      </c>
      <c r="V424" s="1">
        <v>93698.6</v>
      </c>
      <c r="W424">
        <v>180.25</v>
      </c>
      <c r="X424" s="1">
        <v>155415.82</v>
      </c>
      <c r="Y424">
        <v>0.71</v>
      </c>
      <c r="Z424">
        <v>0.2462</v>
      </c>
      <c r="AA424">
        <v>4.3900000000000002E-2</v>
      </c>
      <c r="AB424">
        <v>0.28999999999999998</v>
      </c>
      <c r="AC424">
        <v>155.41999999999999</v>
      </c>
      <c r="AD424" s="1">
        <v>6505.87</v>
      </c>
      <c r="AE424">
        <v>737.62</v>
      </c>
      <c r="AF424" s="1">
        <v>150907.29</v>
      </c>
      <c r="AG424" t="s">
        <v>4</v>
      </c>
      <c r="AH424" s="1">
        <v>35049</v>
      </c>
      <c r="AI424" s="1">
        <v>54373.98</v>
      </c>
      <c r="AJ424">
        <v>64.040000000000006</v>
      </c>
      <c r="AK424">
        <v>38.979999999999997</v>
      </c>
      <c r="AL424">
        <v>44.97</v>
      </c>
      <c r="AM424">
        <v>4.99</v>
      </c>
      <c r="AN424" s="1">
        <v>1089.77</v>
      </c>
      <c r="AO424">
        <v>0.95209999999999995</v>
      </c>
      <c r="AP424" s="1">
        <v>1402.63</v>
      </c>
      <c r="AQ424" s="1">
        <v>2008.45</v>
      </c>
      <c r="AR424" s="1">
        <v>6970.3</v>
      </c>
      <c r="AS424">
        <v>766.41</v>
      </c>
      <c r="AT424">
        <v>350.26</v>
      </c>
      <c r="AU424" s="1">
        <v>11498.05</v>
      </c>
      <c r="AV424" s="1">
        <v>5137</v>
      </c>
      <c r="AW424">
        <v>0.39290000000000003</v>
      </c>
      <c r="AX424" s="1">
        <v>6037.61</v>
      </c>
      <c r="AY424">
        <v>0.4617</v>
      </c>
      <c r="AZ424">
        <v>992.96</v>
      </c>
      <c r="BA424">
        <v>7.5899999999999995E-2</v>
      </c>
      <c r="BB424">
        <v>908.08</v>
      </c>
      <c r="BC424">
        <v>6.9400000000000003E-2</v>
      </c>
      <c r="BD424" s="1">
        <v>13075.66</v>
      </c>
      <c r="BE424" s="1">
        <v>3440.31</v>
      </c>
      <c r="BF424">
        <v>0.81369999999999998</v>
      </c>
      <c r="BG424">
        <v>0.57169999999999999</v>
      </c>
      <c r="BH424">
        <v>0.21540000000000001</v>
      </c>
      <c r="BI424">
        <v>0.17380000000000001</v>
      </c>
      <c r="BJ424">
        <v>2.58E-2</v>
      </c>
      <c r="BK424">
        <v>1.3299999999999999E-2</v>
      </c>
    </row>
    <row r="425" spans="1:63" x14ac:dyDescent="0.25">
      <c r="A425" t="s">
        <v>427</v>
      </c>
      <c r="B425">
        <v>47597</v>
      </c>
      <c r="C425">
        <v>96.24</v>
      </c>
      <c r="D425">
        <v>8.27</v>
      </c>
      <c r="E425">
        <v>795.94</v>
      </c>
      <c r="F425">
        <v>800.89</v>
      </c>
      <c r="G425">
        <v>3.2000000000000002E-3</v>
      </c>
      <c r="H425">
        <v>4.0000000000000002E-4</v>
      </c>
      <c r="I425">
        <v>5.7000000000000002E-3</v>
      </c>
      <c r="J425">
        <v>8.0000000000000004E-4</v>
      </c>
      <c r="K425">
        <v>5.6099999999999997E-2</v>
      </c>
      <c r="L425">
        <v>0.90959999999999996</v>
      </c>
      <c r="M425">
        <v>2.4199999999999999E-2</v>
      </c>
      <c r="N425">
        <v>0.30809999999999998</v>
      </c>
      <c r="O425">
        <v>3.3999999999999998E-3</v>
      </c>
      <c r="P425">
        <v>0.1452</v>
      </c>
      <c r="Q425" s="1">
        <v>56568.25</v>
      </c>
      <c r="R425">
        <v>0.23</v>
      </c>
      <c r="S425">
        <v>0.1696</v>
      </c>
      <c r="T425">
        <v>0.60029999999999994</v>
      </c>
      <c r="U425">
        <v>8.61</v>
      </c>
      <c r="V425" s="1">
        <v>66935.95</v>
      </c>
      <c r="W425">
        <v>89.47</v>
      </c>
      <c r="X425" s="1">
        <v>177582.9</v>
      </c>
      <c r="Y425">
        <v>0.84519999999999995</v>
      </c>
      <c r="Z425">
        <v>5.5800000000000002E-2</v>
      </c>
      <c r="AA425">
        <v>9.9099999999999994E-2</v>
      </c>
      <c r="AB425">
        <v>0.15479999999999999</v>
      </c>
      <c r="AC425">
        <v>177.58</v>
      </c>
      <c r="AD425" s="1">
        <v>4579.1499999999996</v>
      </c>
      <c r="AE425">
        <v>520.85</v>
      </c>
      <c r="AF425" s="1">
        <v>167072.04999999999</v>
      </c>
      <c r="AG425" t="s">
        <v>4</v>
      </c>
      <c r="AH425" s="1">
        <v>35187</v>
      </c>
      <c r="AI425" s="1">
        <v>53238.04</v>
      </c>
      <c r="AJ425">
        <v>37.82</v>
      </c>
      <c r="AK425">
        <v>24.13</v>
      </c>
      <c r="AL425">
        <v>28.97</v>
      </c>
      <c r="AM425">
        <v>4.2699999999999996</v>
      </c>
      <c r="AN425" s="1">
        <v>1820.04</v>
      </c>
      <c r="AO425">
        <v>1.6167</v>
      </c>
      <c r="AP425" s="1">
        <v>1717.64</v>
      </c>
      <c r="AQ425" s="1">
        <v>2323.0100000000002</v>
      </c>
      <c r="AR425" s="1">
        <v>7138.56</v>
      </c>
      <c r="AS425">
        <v>527.99</v>
      </c>
      <c r="AT425">
        <v>335.7</v>
      </c>
      <c r="AU425" s="1">
        <v>12042.9</v>
      </c>
      <c r="AV425" s="1">
        <v>6484.29</v>
      </c>
      <c r="AW425">
        <v>0.44800000000000001</v>
      </c>
      <c r="AX425" s="1">
        <v>5470.19</v>
      </c>
      <c r="AY425">
        <v>0.378</v>
      </c>
      <c r="AZ425" s="1">
        <v>1810.97</v>
      </c>
      <c r="BA425">
        <v>0.12509999999999999</v>
      </c>
      <c r="BB425">
        <v>707.23</v>
      </c>
      <c r="BC425">
        <v>4.8899999999999999E-2</v>
      </c>
      <c r="BD425" s="1">
        <v>14472.67</v>
      </c>
      <c r="BE425" s="1">
        <v>5558.17</v>
      </c>
      <c r="BF425">
        <v>1.8609</v>
      </c>
      <c r="BG425">
        <v>0.53280000000000005</v>
      </c>
      <c r="BH425">
        <v>0.21</v>
      </c>
      <c r="BI425">
        <v>0.1978</v>
      </c>
      <c r="BJ425">
        <v>3.3700000000000001E-2</v>
      </c>
      <c r="BK425">
        <v>2.5600000000000001E-2</v>
      </c>
    </row>
    <row r="426" spans="1:63" x14ac:dyDescent="0.25">
      <c r="A426" t="s">
        <v>428</v>
      </c>
      <c r="B426">
        <v>45575</v>
      </c>
      <c r="C426">
        <v>169.38</v>
      </c>
      <c r="D426">
        <v>9.33</v>
      </c>
      <c r="E426" s="1">
        <v>1580.49</v>
      </c>
      <c r="F426" s="1">
        <v>1498.36</v>
      </c>
      <c r="G426">
        <v>2.3E-3</v>
      </c>
      <c r="H426">
        <v>4.0000000000000002E-4</v>
      </c>
      <c r="I426">
        <v>8.0000000000000002E-3</v>
      </c>
      <c r="J426">
        <v>8.9999999999999998E-4</v>
      </c>
      <c r="K426">
        <v>3.6900000000000002E-2</v>
      </c>
      <c r="L426">
        <v>0.91979999999999995</v>
      </c>
      <c r="M426">
        <v>3.1600000000000003E-2</v>
      </c>
      <c r="N426">
        <v>0.46100000000000002</v>
      </c>
      <c r="O426">
        <v>5.4000000000000003E-3</v>
      </c>
      <c r="P426">
        <v>0.15970000000000001</v>
      </c>
      <c r="Q426" s="1">
        <v>56284.84</v>
      </c>
      <c r="R426">
        <v>0.23569999999999999</v>
      </c>
      <c r="S426">
        <v>0.1719</v>
      </c>
      <c r="T426">
        <v>0.59240000000000004</v>
      </c>
      <c r="U426">
        <v>11.87</v>
      </c>
      <c r="V426" s="1">
        <v>78781.77</v>
      </c>
      <c r="W426">
        <v>128.36000000000001</v>
      </c>
      <c r="X426" s="1">
        <v>187970.4</v>
      </c>
      <c r="Y426">
        <v>0.72070000000000001</v>
      </c>
      <c r="Z426">
        <v>0.1358</v>
      </c>
      <c r="AA426">
        <v>0.14349999999999999</v>
      </c>
      <c r="AB426">
        <v>0.27929999999999999</v>
      </c>
      <c r="AC426">
        <v>187.97</v>
      </c>
      <c r="AD426" s="1">
        <v>5035.3999999999996</v>
      </c>
      <c r="AE426">
        <v>501.16</v>
      </c>
      <c r="AF426" s="1">
        <v>167528.64000000001</v>
      </c>
      <c r="AG426" t="s">
        <v>4</v>
      </c>
      <c r="AH426" s="1">
        <v>31984</v>
      </c>
      <c r="AI426" s="1">
        <v>48780.57</v>
      </c>
      <c r="AJ426">
        <v>38.409999999999997</v>
      </c>
      <c r="AK426">
        <v>24.6</v>
      </c>
      <c r="AL426">
        <v>28.9</v>
      </c>
      <c r="AM426">
        <v>4.22</v>
      </c>
      <c r="AN426" s="1">
        <v>1105.68</v>
      </c>
      <c r="AO426">
        <v>1.272</v>
      </c>
      <c r="AP426" s="1">
        <v>1570.15</v>
      </c>
      <c r="AQ426" s="1">
        <v>2359</v>
      </c>
      <c r="AR426" s="1">
        <v>6628.38</v>
      </c>
      <c r="AS426">
        <v>659.21</v>
      </c>
      <c r="AT426">
        <v>299.31</v>
      </c>
      <c r="AU426" s="1">
        <v>11516.05</v>
      </c>
      <c r="AV426" s="1">
        <v>6436.01</v>
      </c>
      <c r="AW426">
        <v>0.46750000000000003</v>
      </c>
      <c r="AX426" s="1">
        <v>4971.95</v>
      </c>
      <c r="AY426">
        <v>0.36109999999999998</v>
      </c>
      <c r="AZ426" s="1">
        <v>1463.86</v>
      </c>
      <c r="BA426">
        <v>0.10630000000000001</v>
      </c>
      <c r="BB426">
        <v>895.46</v>
      </c>
      <c r="BC426">
        <v>6.5000000000000002E-2</v>
      </c>
      <c r="BD426" s="1">
        <v>13767.29</v>
      </c>
      <c r="BE426" s="1">
        <v>5232.3100000000004</v>
      </c>
      <c r="BF426">
        <v>1.7806999999999999</v>
      </c>
      <c r="BG426">
        <v>0.51959999999999995</v>
      </c>
      <c r="BH426">
        <v>0.23039999999999999</v>
      </c>
      <c r="BI426">
        <v>0.1966</v>
      </c>
      <c r="BJ426">
        <v>3.61E-2</v>
      </c>
      <c r="BK426">
        <v>1.72E-2</v>
      </c>
    </row>
    <row r="427" spans="1:63" x14ac:dyDescent="0.25">
      <c r="A427" t="s">
        <v>429</v>
      </c>
      <c r="B427">
        <v>46813</v>
      </c>
      <c r="C427">
        <v>37.67</v>
      </c>
      <c r="D427">
        <v>52.67</v>
      </c>
      <c r="E427" s="1">
        <v>1983.87</v>
      </c>
      <c r="F427" s="1">
        <v>1935.34</v>
      </c>
      <c r="G427">
        <v>1.3100000000000001E-2</v>
      </c>
      <c r="H427">
        <v>8.0000000000000004E-4</v>
      </c>
      <c r="I427">
        <v>4.4600000000000001E-2</v>
      </c>
      <c r="J427">
        <v>1E-3</v>
      </c>
      <c r="K427">
        <v>6.6600000000000006E-2</v>
      </c>
      <c r="L427">
        <v>0.82110000000000005</v>
      </c>
      <c r="M427">
        <v>5.28E-2</v>
      </c>
      <c r="N427">
        <v>0.34239999999999998</v>
      </c>
      <c r="O427">
        <v>1.5699999999999999E-2</v>
      </c>
      <c r="P427">
        <v>0.1285</v>
      </c>
      <c r="Q427" s="1">
        <v>62065.59</v>
      </c>
      <c r="R427">
        <v>0.1966</v>
      </c>
      <c r="S427">
        <v>0.18140000000000001</v>
      </c>
      <c r="T427">
        <v>0.62209999999999999</v>
      </c>
      <c r="U427">
        <v>14.86</v>
      </c>
      <c r="V427" s="1">
        <v>75962.41</v>
      </c>
      <c r="W427">
        <v>129.30000000000001</v>
      </c>
      <c r="X427" s="1">
        <v>190048.48</v>
      </c>
      <c r="Y427">
        <v>0.70279999999999998</v>
      </c>
      <c r="Z427">
        <v>0.23899999999999999</v>
      </c>
      <c r="AA427">
        <v>5.8200000000000002E-2</v>
      </c>
      <c r="AB427">
        <v>0.29720000000000002</v>
      </c>
      <c r="AC427">
        <v>190.05</v>
      </c>
      <c r="AD427" s="1">
        <v>6935.6</v>
      </c>
      <c r="AE427">
        <v>682.7</v>
      </c>
      <c r="AF427" s="1">
        <v>182780.41</v>
      </c>
      <c r="AG427" t="s">
        <v>4</v>
      </c>
      <c r="AH427" s="1">
        <v>36224</v>
      </c>
      <c r="AI427" s="1">
        <v>61697.49</v>
      </c>
      <c r="AJ427">
        <v>53.55</v>
      </c>
      <c r="AK427">
        <v>33.36</v>
      </c>
      <c r="AL427">
        <v>40.18</v>
      </c>
      <c r="AM427">
        <v>4.91</v>
      </c>
      <c r="AN427" s="1">
        <v>1082.0899999999999</v>
      </c>
      <c r="AO427">
        <v>0.86780000000000002</v>
      </c>
      <c r="AP427" s="1">
        <v>1484.19</v>
      </c>
      <c r="AQ427" s="1">
        <v>2015.18</v>
      </c>
      <c r="AR427" s="1">
        <v>6630.19</v>
      </c>
      <c r="AS427">
        <v>633.44000000000005</v>
      </c>
      <c r="AT427">
        <v>357.86</v>
      </c>
      <c r="AU427" s="1">
        <v>11120.86</v>
      </c>
      <c r="AV427" s="1">
        <v>4428.43</v>
      </c>
      <c r="AW427">
        <v>0.3523</v>
      </c>
      <c r="AX427" s="1">
        <v>6104.51</v>
      </c>
      <c r="AY427">
        <v>0.48559999999999998</v>
      </c>
      <c r="AZ427" s="1">
        <v>1339.99</v>
      </c>
      <c r="BA427">
        <v>0.1066</v>
      </c>
      <c r="BB427">
        <v>697.42</v>
      </c>
      <c r="BC427">
        <v>5.5500000000000001E-2</v>
      </c>
      <c r="BD427" s="1">
        <v>12570.35</v>
      </c>
      <c r="BE427" s="1">
        <v>2927.98</v>
      </c>
      <c r="BF427">
        <v>0.60450000000000004</v>
      </c>
      <c r="BG427">
        <v>0.54879999999999995</v>
      </c>
      <c r="BH427">
        <v>0.2208</v>
      </c>
      <c r="BI427">
        <v>0.18410000000000001</v>
      </c>
      <c r="BJ427">
        <v>2.9399999999999999E-2</v>
      </c>
      <c r="BK427">
        <v>1.6799999999999999E-2</v>
      </c>
    </row>
    <row r="428" spans="1:63" x14ac:dyDescent="0.25">
      <c r="A428" t="s">
        <v>430</v>
      </c>
      <c r="B428">
        <v>45781</v>
      </c>
      <c r="C428">
        <v>63.71</v>
      </c>
      <c r="D428">
        <v>24.67</v>
      </c>
      <c r="E428" s="1">
        <v>1571.94</v>
      </c>
      <c r="F428" s="1">
        <v>1448.74</v>
      </c>
      <c r="G428">
        <v>2.7000000000000001E-3</v>
      </c>
      <c r="H428">
        <v>5.0000000000000001E-4</v>
      </c>
      <c r="I428">
        <v>6.4899999999999999E-2</v>
      </c>
      <c r="J428">
        <v>1.1000000000000001E-3</v>
      </c>
      <c r="K428">
        <v>9.4799999999999995E-2</v>
      </c>
      <c r="L428">
        <v>0.74990000000000001</v>
      </c>
      <c r="M428">
        <v>8.6199999999999999E-2</v>
      </c>
      <c r="N428">
        <v>0.83389999999999997</v>
      </c>
      <c r="O428">
        <v>1.7399999999999999E-2</v>
      </c>
      <c r="P428">
        <v>0.18149999999999999</v>
      </c>
      <c r="Q428" s="1">
        <v>56364.639999999999</v>
      </c>
      <c r="R428">
        <v>0.25490000000000002</v>
      </c>
      <c r="S428">
        <v>0.2006</v>
      </c>
      <c r="T428">
        <v>0.54459999999999997</v>
      </c>
      <c r="U428">
        <v>13.58</v>
      </c>
      <c r="V428" s="1">
        <v>73619.31</v>
      </c>
      <c r="W428">
        <v>112.01</v>
      </c>
      <c r="X428" s="1">
        <v>128402.16</v>
      </c>
      <c r="Y428">
        <v>0.67789999999999995</v>
      </c>
      <c r="Z428">
        <v>0.19109999999999999</v>
      </c>
      <c r="AA428">
        <v>0.13100000000000001</v>
      </c>
      <c r="AB428">
        <v>0.3221</v>
      </c>
      <c r="AC428">
        <v>128.4</v>
      </c>
      <c r="AD428" s="1">
        <v>3683.4</v>
      </c>
      <c r="AE428">
        <v>411.23</v>
      </c>
      <c r="AF428" s="1">
        <v>110297.1</v>
      </c>
      <c r="AG428" t="s">
        <v>4</v>
      </c>
      <c r="AH428" s="1">
        <v>29521</v>
      </c>
      <c r="AI428" s="1">
        <v>44635.23</v>
      </c>
      <c r="AJ428">
        <v>44.18</v>
      </c>
      <c r="AK428">
        <v>26.44</v>
      </c>
      <c r="AL428">
        <v>31.93</v>
      </c>
      <c r="AM428">
        <v>4.53</v>
      </c>
      <c r="AN428" s="1">
        <v>1525.82</v>
      </c>
      <c r="AO428">
        <v>0.91149999999999998</v>
      </c>
      <c r="AP428" s="1">
        <v>1729.13</v>
      </c>
      <c r="AQ428" s="1">
        <v>2412.5</v>
      </c>
      <c r="AR428" s="1">
        <v>7042.6</v>
      </c>
      <c r="AS428">
        <v>687.71</v>
      </c>
      <c r="AT428">
        <v>388.31</v>
      </c>
      <c r="AU428" s="1">
        <v>12260.26</v>
      </c>
      <c r="AV428" s="1">
        <v>8126.4</v>
      </c>
      <c r="AW428">
        <v>0.56540000000000001</v>
      </c>
      <c r="AX428" s="1">
        <v>3692.23</v>
      </c>
      <c r="AY428">
        <v>0.25690000000000002</v>
      </c>
      <c r="AZ428" s="1">
        <v>1236.29</v>
      </c>
      <c r="BA428">
        <v>8.5999999999999993E-2</v>
      </c>
      <c r="BB428" s="1">
        <v>1317.52</v>
      </c>
      <c r="BC428">
        <v>9.1700000000000004E-2</v>
      </c>
      <c r="BD428" s="1">
        <v>14372.44</v>
      </c>
      <c r="BE428" s="1">
        <v>6014.37</v>
      </c>
      <c r="BF428">
        <v>2.3405999999999998</v>
      </c>
      <c r="BG428">
        <v>0.50029999999999997</v>
      </c>
      <c r="BH428">
        <v>0.221</v>
      </c>
      <c r="BI428">
        <v>0.23080000000000001</v>
      </c>
      <c r="BJ428">
        <v>3.1600000000000003E-2</v>
      </c>
      <c r="BK428">
        <v>1.6299999999999999E-2</v>
      </c>
    </row>
    <row r="429" spans="1:63" x14ac:dyDescent="0.25">
      <c r="A429" t="s">
        <v>431</v>
      </c>
      <c r="B429">
        <v>47902</v>
      </c>
      <c r="C429">
        <v>33.19</v>
      </c>
      <c r="D429">
        <v>62.81</v>
      </c>
      <c r="E429" s="1">
        <v>2084.67</v>
      </c>
      <c r="F429" s="1">
        <v>1995.05</v>
      </c>
      <c r="G429">
        <v>1.34E-2</v>
      </c>
      <c r="H429">
        <v>1E-3</v>
      </c>
      <c r="I429">
        <v>3.44E-2</v>
      </c>
      <c r="J429">
        <v>1.1999999999999999E-3</v>
      </c>
      <c r="K429">
        <v>5.5800000000000002E-2</v>
      </c>
      <c r="L429">
        <v>0.84760000000000002</v>
      </c>
      <c r="M429">
        <v>4.6600000000000003E-2</v>
      </c>
      <c r="N429">
        <v>0.30599999999999999</v>
      </c>
      <c r="O429">
        <v>1.61E-2</v>
      </c>
      <c r="P429">
        <v>0.13039999999999999</v>
      </c>
      <c r="Q429" s="1">
        <v>62020.959999999999</v>
      </c>
      <c r="R429">
        <v>0.21429999999999999</v>
      </c>
      <c r="S429">
        <v>0.19170000000000001</v>
      </c>
      <c r="T429">
        <v>0.59399999999999997</v>
      </c>
      <c r="U429">
        <v>14.38</v>
      </c>
      <c r="V429" s="1">
        <v>80575.210000000006</v>
      </c>
      <c r="W429">
        <v>140.57</v>
      </c>
      <c r="X429" s="1">
        <v>182819.14</v>
      </c>
      <c r="Y429">
        <v>0.69950000000000001</v>
      </c>
      <c r="Z429">
        <v>0.23519999999999999</v>
      </c>
      <c r="AA429">
        <v>6.5299999999999997E-2</v>
      </c>
      <c r="AB429">
        <v>0.30049999999999999</v>
      </c>
      <c r="AC429">
        <v>182.82</v>
      </c>
      <c r="AD429" s="1">
        <v>6800.45</v>
      </c>
      <c r="AE429">
        <v>683.27</v>
      </c>
      <c r="AF429" s="1">
        <v>180352.99</v>
      </c>
      <c r="AG429" t="s">
        <v>4</v>
      </c>
      <c r="AH429" s="1">
        <v>37661</v>
      </c>
      <c r="AI429" s="1">
        <v>62958.61</v>
      </c>
      <c r="AJ429">
        <v>54.12</v>
      </c>
      <c r="AK429">
        <v>34.11</v>
      </c>
      <c r="AL429">
        <v>40.42</v>
      </c>
      <c r="AM429">
        <v>5.07</v>
      </c>
      <c r="AN429" s="1">
        <v>1082.0899999999999</v>
      </c>
      <c r="AO429">
        <v>0.84099999999999997</v>
      </c>
      <c r="AP429" s="1">
        <v>1626.5</v>
      </c>
      <c r="AQ429" s="1">
        <v>1969.12</v>
      </c>
      <c r="AR429" s="1">
        <v>6592.88</v>
      </c>
      <c r="AS429">
        <v>623.86</v>
      </c>
      <c r="AT429">
        <v>345.41</v>
      </c>
      <c r="AU429" s="1">
        <v>11157.77</v>
      </c>
      <c r="AV429" s="1">
        <v>4408.38</v>
      </c>
      <c r="AW429">
        <v>0.3528</v>
      </c>
      <c r="AX429" s="1">
        <v>6132.21</v>
      </c>
      <c r="AY429">
        <v>0.49070000000000003</v>
      </c>
      <c r="AZ429" s="1">
        <v>1304.8699999999999</v>
      </c>
      <c r="BA429">
        <v>0.10440000000000001</v>
      </c>
      <c r="BB429">
        <v>651.37</v>
      </c>
      <c r="BC429">
        <v>5.21E-2</v>
      </c>
      <c r="BD429" s="1">
        <v>12496.83</v>
      </c>
      <c r="BE429" s="1">
        <v>2766.58</v>
      </c>
      <c r="BF429">
        <v>0.57689999999999997</v>
      </c>
      <c r="BG429">
        <v>0.54479999999999995</v>
      </c>
      <c r="BH429">
        <v>0.21779999999999999</v>
      </c>
      <c r="BI429">
        <v>0.18790000000000001</v>
      </c>
      <c r="BJ429">
        <v>2.93E-2</v>
      </c>
      <c r="BK429">
        <v>2.0199999999999999E-2</v>
      </c>
    </row>
    <row r="430" spans="1:63" x14ac:dyDescent="0.25">
      <c r="A430" t="s">
        <v>432</v>
      </c>
      <c r="B430">
        <v>49924</v>
      </c>
      <c r="C430">
        <v>36.76</v>
      </c>
      <c r="D430">
        <v>114.98</v>
      </c>
      <c r="E430" s="1">
        <v>4227</v>
      </c>
      <c r="F430" s="1">
        <v>4045</v>
      </c>
      <c r="G430">
        <v>1.38E-2</v>
      </c>
      <c r="H430">
        <v>8.9999999999999998E-4</v>
      </c>
      <c r="I430">
        <v>4.2200000000000001E-2</v>
      </c>
      <c r="J430">
        <v>1.2999999999999999E-3</v>
      </c>
      <c r="K430">
        <v>5.1900000000000002E-2</v>
      </c>
      <c r="L430">
        <v>0.83430000000000004</v>
      </c>
      <c r="M430">
        <v>5.57E-2</v>
      </c>
      <c r="N430">
        <v>0.4229</v>
      </c>
      <c r="O430">
        <v>1.66E-2</v>
      </c>
      <c r="P430">
        <v>0.156</v>
      </c>
      <c r="Q430" s="1">
        <v>62149.51</v>
      </c>
      <c r="R430">
        <v>0.19539999999999999</v>
      </c>
      <c r="S430">
        <v>0.20100000000000001</v>
      </c>
      <c r="T430">
        <v>0.60370000000000001</v>
      </c>
      <c r="U430">
        <v>26.31</v>
      </c>
      <c r="V430" s="1">
        <v>89564.94</v>
      </c>
      <c r="W430">
        <v>157.16999999999999</v>
      </c>
      <c r="X430" s="1">
        <v>155724.34</v>
      </c>
      <c r="Y430">
        <v>0.70089999999999997</v>
      </c>
      <c r="Z430">
        <v>0.2487</v>
      </c>
      <c r="AA430">
        <v>5.04E-2</v>
      </c>
      <c r="AB430">
        <v>0.29909999999999998</v>
      </c>
      <c r="AC430">
        <v>155.72</v>
      </c>
      <c r="AD430" s="1">
        <v>5535.44</v>
      </c>
      <c r="AE430">
        <v>614.26</v>
      </c>
      <c r="AF430" s="1">
        <v>143356.48000000001</v>
      </c>
      <c r="AG430" t="s">
        <v>4</v>
      </c>
      <c r="AH430" s="1">
        <v>33488</v>
      </c>
      <c r="AI430" s="1">
        <v>54113.13</v>
      </c>
      <c r="AJ430">
        <v>54.71</v>
      </c>
      <c r="AK430">
        <v>32.74</v>
      </c>
      <c r="AL430">
        <v>38.799999999999997</v>
      </c>
      <c r="AM430">
        <v>4.4800000000000004</v>
      </c>
      <c r="AN430" s="1">
        <v>1642.22</v>
      </c>
      <c r="AO430">
        <v>0.97940000000000005</v>
      </c>
      <c r="AP430" s="1">
        <v>1395.97</v>
      </c>
      <c r="AQ430" s="1">
        <v>1928.82</v>
      </c>
      <c r="AR430" s="1">
        <v>6679.39</v>
      </c>
      <c r="AS430">
        <v>710.18</v>
      </c>
      <c r="AT430">
        <v>346.38</v>
      </c>
      <c r="AU430" s="1">
        <v>11060.74</v>
      </c>
      <c r="AV430" s="1">
        <v>5124.57</v>
      </c>
      <c r="AW430">
        <v>0.41110000000000002</v>
      </c>
      <c r="AX430" s="1">
        <v>5400.78</v>
      </c>
      <c r="AY430">
        <v>0.43330000000000002</v>
      </c>
      <c r="AZ430" s="1">
        <v>1091.1199999999999</v>
      </c>
      <c r="BA430">
        <v>8.7499999999999994E-2</v>
      </c>
      <c r="BB430">
        <v>848.49</v>
      </c>
      <c r="BC430">
        <v>6.8099999999999994E-2</v>
      </c>
      <c r="BD430" s="1">
        <v>12464.96</v>
      </c>
      <c r="BE430" s="1">
        <v>3560.58</v>
      </c>
      <c r="BF430">
        <v>0.88419999999999999</v>
      </c>
      <c r="BG430">
        <v>0.55879999999999996</v>
      </c>
      <c r="BH430">
        <v>0.21540000000000001</v>
      </c>
      <c r="BI430">
        <v>0.18579999999999999</v>
      </c>
      <c r="BJ430">
        <v>2.69E-2</v>
      </c>
      <c r="BK430">
        <v>1.3100000000000001E-2</v>
      </c>
    </row>
    <row r="431" spans="1:63" x14ac:dyDescent="0.25">
      <c r="A431" t="s">
        <v>433</v>
      </c>
      <c r="B431">
        <v>45583</v>
      </c>
      <c r="C431">
        <v>26.19</v>
      </c>
      <c r="D431">
        <v>191.38</v>
      </c>
      <c r="E431" s="1">
        <v>5012.26</v>
      </c>
      <c r="F431" s="1">
        <v>4920.7299999999996</v>
      </c>
      <c r="G431">
        <v>6.1699999999999998E-2</v>
      </c>
      <c r="H431">
        <v>8.9999999999999998E-4</v>
      </c>
      <c r="I431">
        <v>4.48E-2</v>
      </c>
      <c r="J431">
        <v>6.9999999999999999E-4</v>
      </c>
      <c r="K431">
        <v>3.9399999999999998E-2</v>
      </c>
      <c r="L431">
        <v>0.81</v>
      </c>
      <c r="M431">
        <v>4.24E-2</v>
      </c>
      <c r="N431">
        <v>0.1386</v>
      </c>
      <c r="O431">
        <v>1.8800000000000001E-2</v>
      </c>
      <c r="P431">
        <v>0.11459999999999999</v>
      </c>
      <c r="Q431" s="1">
        <v>72397.31</v>
      </c>
      <c r="R431">
        <v>0.1691</v>
      </c>
      <c r="S431">
        <v>0.1825</v>
      </c>
      <c r="T431">
        <v>0.64829999999999999</v>
      </c>
      <c r="U431">
        <v>28.05</v>
      </c>
      <c r="V431" s="1">
        <v>98705.88</v>
      </c>
      <c r="W431">
        <v>176.62</v>
      </c>
      <c r="X431" s="1">
        <v>247637.85</v>
      </c>
      <c r="Y431">
        <v>0.76600000000000001</v>
      </c>
      <c r="Z431">
        <v>0.20039999999999999</v>
      </c>
      <c r="AA431">
        <v>3.3700000000000001E-2</v>
      </c>
      <c r="AB431">
        <v>0.23400000000000001</v>
      </c>
      <c r="AC431">
        <v>247.64</v>
      </c>
      <c r="AD431" s="1">
        <v>9653.56</v>
      </c>
      <c r="AE431">
        <v>993.78</v>
      </c>
      <c r="AF431" s="1">
        <v>247480.88</v>
      </c>
      <c r="AG431" t="s">
        <v>4</v>
      </c>
      <c r="AH431" s="1">
        <v>51795</v>
      </c>
      <c r="AI431" s="1">
        <v>99309.14</v>
      </c>
      <c r="AJ431">
        <v>67.61</v>
      </c>
      <c r="AK431">
        <v>37.07</v>
      </c>
      <c r="AL431">
        <v>42.21</v>
      </c>
      <c r="AM431">
        <v>5.04</v>
      </c>
      <c r="AN431" s="1">
        <v>1368.23</v>
      </c>
      <c r="AO431">
        <v>0.64739999999999998</v>
      </c>
      <c r="AP431" s="1">
        <v>1458.11</v>
      </c>
      <c r="AQ431" s="1">
        <v>2136.3200000000002</v>
      </c>
      <c r="AR431" s="1">
        <v>7392.52</v>
      </c>
      <c r="AS431">
        <v>850.94</v>
      </c>
      <c r="AT431">
        <v>378.4</v>
      </c>
      <c r="AU431" s="1">
        <v>12216.29</v>
      </c>
      <c r="AV431" s="1">
        <v>3008.24</v>
      </c>
      <c r="AW431">
        <v>0.2354</v>
      </c>
      <c r="AX431" s="1">
        <v>8347.01</v>
      </c>
      <c r="AY431">
        <v>0.65300000000000002</v>
      </c>
      <c r="AZ431">
        <v>984.35</v>
      </c>
      <c r="BA431">
        <v>7.6999999999999999E-2</v>
      </c>
      <c r="BB431">
        <v>442.21</v>
      </c>
      <c r="BC431">
        <v>3.4599999999999999E-2</v>
      </c>
      <c r="BD431" s="1">
        <v>12781.81</v>
      </c>
      <c r="BE431" s="1">
        <v>1472.49</v>
      </c>
      <c r="BF431">
        <v>0.16339999999999999</v>
      </c>
      <c r="BG431">
        <v>0.59860000000000002</v>
      </c>
      <c r="BH431">
        <v>0.23449999999999999</v>
      </c>
      <c r="BI431">
        <v>0.12039999999999999</v>
      </c>
      <c r="BJ431">
        <v>2.9700000000000001E-2</v>
      </c>
      <c r="BK431">
        <v>1.6799999999999999E-2</v>
      </c>
    </row>
    <row r="432" spans="1:63" x14ac:dyDescent="0.25">
      <c r="A432" t="s">
        <v>434</v>
      </c>
      <c r="B432">
        <v>47076</v>
      </c>
      <c r="C432">
        <v>67.95</v>
      </c>
      <c r="D432">
        <v>10.14</v>
      </c>
      <c r="E432">
        <v>689.1</v>
      </c>
      <c r="F432">
        <v>688.7</v>
      </c>
      <c r="G432">
        <v>4.1000000000000003E-3</v>
      </c>
      <c r="H432">
        <v>5.0000000000000001E-4</v>
      </c>
      <c r="I432">
        <v>8.5000000000000006E-3</v>
      </c>
      <c r="J432">
        <v>1E-3</v>
      </c>
      <c r="K432">
        <v>5.7700000000000001E-2</v>
      </c>
      <c r="L432">
        <v>0.90769999999999995</v>
      </c>
      <c r="M432">
        <v>2.06E-2</v>
      </c>
      <c r="N432">
        <v>0.27950000000000003</v>
      </c>
      <c r="O432">
        <v>4.3E-3</v>
      </c>
      <c r="P432">
        <v>0.1326</v>
      </c>
      <c r="Q432" s="1">
        <v>55066.34</v>
      </c>
      <c r="R432">
        <v>0.2359</v>
      </c>
      <c r="S432">
        <v>0.1542</v>
      </c>
      <c r="T432">
        <v>0.6099</v>
      </c>
      <c r="U432">
        <v>7.31</v>
      </c>
      <c r="V432" s="1">
        <v>64899.92</v>
      </c>
      <c r="W432">
        <v>90.96</v>
      </c>
      <c r="X432" s="1">
        <v>191619.59</v>
      </c>
      <c r="Y432">
        <v>0.77190000000000003</v>
      </c>
      <c r="Z432">
        <v>9.5399999999999999E-2</v>
      </c>
      <c r="AA432">
        <v>0.1326</v>
      </c>
      <c r="AB432">
        <v>0.2281</v>
      </c>
      <c r="AC432">
        <v>191.62</v>
      </c>
      <c r="AD432" s="1">
        <v>5516.3</v>
      </c>
      <c r="AE432">
        <v>570.13</v>
      </c>
      <c r="AF432" s="1">
        <v>174229.62</v>
      </c>
      <c r="AG432" t="s">
        <v>4</v>
      </c>
      <c r="AH432" s="1">
        <v>35119</v>
      </c>
      <c r="AI432" s="1">
        <v>56084.87</v>
      </c>
      <c r="AJ432">
        <v>42.66</v>
      </c>
      <c r="AK432">
        <v>25.68</v>
      </c>
      <c r="AL432">
        <v>31.19</v>
      </c>
      <c r="AM432">
        <v>4.47</v>
      </c>
      <c r="AN432" s="1">
        <v>1598.93</v>
      </c>
      <c r="AO432">
        <v>1.3733</v>
      </c>
      <c r="AP432" s="1">
        <v>1759.1</v>
      </c>
      <c r="AQ432" s="1">
        <v>2236.09</v>
      </c>
      <c r="AR432" s="1">
        <v>7075.32</v>
      </c>
      <c r="AS432">
        <v>562.03</v>
      </c>
      <c r="AT432">
        <v>337.89</v>
      </c>
      <c r="AU432" s="1">
        <v>11970.44</v>
      </c>
      <c r="AV432" s="1">
        <v>6098.06</v>
      </c>
      <c r="AW432">
        <v>0.4148</v>
      </c>
      <c r="AX432" s="1">
        <v>5887.24</v>
      </c>
      <c r="AY432">
        <v>0.40039999999999998</v>
      </c>
      <c r="AZ432" s="1">
        <v>2044.62</v>
      </c>
      <c r="BA432">
        <v>0.1391</v>
      </c>
      <c r="BB432">
        <v>672.25</v>
      </c>
      <c r="BC432">
        <v>4.5699999999999998E-2</v>
      </c>
      <c r="BD432" s="1">
        <v>14702.16</v>
      </c>
      <c r="BE432" s="1">
        <v>5195.83</v>
      </c>
      <c r="BF432">
        <v>1.4956</v>
      </c>
      <c r="BG432">
        <v>0.53569999999999995</v>
      </c>
      <c r="BH432">
        <v>0.2077</v>
      </c>
      <c r="BI432">
        <v>0.1991</v>
      </c>
      <c r="BJ432">
        <v>3.2199999999999999E-2</v>
      </c>
      <c r="BK432">
        <v>2.53E-2</v>
      </c>
    </row>
    <row r="433" spans="1:63" x14ac:dyDescent="0.25">
      <c r="A433" t="s">
        <v>435</v>
      </c>
      <c r="B433">
        <v>46896</v>
      </c>
      <c r="C433">
        <v>33.81</v>
      </c>
      <c r="D433">
        <v>252.73</v>
      </c>
      <c r="E433" s="1">
        <v>8544.77</v>
      </c>
      <c r="F433" s="1">
        <v>8332.01</v>
      </c>
      <c r="G433">
        <v>7.0000000000000007E-2</v>
      </c>
      <c r="H433">
        <v>8.0000000000000004E-4</v>
      </c>
      <c r="I433">
        <v>0.13120000000000001</v>
      </c>
      <c r="J433">
        <v>1.2999999999999999E-3</v>
      </c>
      <c r="K433">
        <v>6.0999999999999999E-2</v>
      </c>
      <c r="L433">
        <v>0.68069999999999997</v>
      </c>
      <c r="M433">
        <v>5.5E-2</v>
      </c>
      <c r="N433">
        <v>0.2402</v>
      </c>
      <c r="O433">
        <v>5.2299999999999999E-2</v>
      </c>
      <c r="P433">
        <v>0.1346</v>
      </c>
      <c r="Q433" s="1">
        <v>73625.09</v>
      </c>
      <c r="R433">
        <v>0.1754</v>
      </c>
      <c r="S433">
        <v>0.19739999999999999</v>
      </c>
      <c r="T433">
        <v>0.62719999999999998</v>
      </c>
      <c r="U433">
        <v>48.39</v>
      </c>
      <c r="V433" s="1">
        <v>96784.16</v>
      </c>
      <c r="W433">
        <v>174.17</v>
      </c>
      <c r="X433" s="1">
        <v>200827.08</v>
      </c>
      <c r="Y433">
        <v>0.755</v>
      </c>
      <c r="Z433">
        <v>0.2155</v>
      </c>
      <c r="AA433">
        <v>2.9499999999999998E-2</v>
      </c>
      <c r="AB433">
        <v>0.245</v>
      </c>
      <c r="AC433">
        <v>200.83</v>
      </c>
      <c r="AD433" s="1">
        <v>9093.24</v>
      </c>
      <c r="AE433">
        <v>938.73</v>
      </c>
      <c r="AF433" s="1">
        <v>204941.23</v>
      </c>
      <c r="AG433" t="s">
        <v>4</v>
      </c>
      <c r="AH433" s="1">
        <v>46192</v>
      </c>
      <c r="AI433" s="1">
        <v>85593.33</v>
      </c>
      <c r="AJ433">
        <v>77.430000000000007</v>
      </c>
      <c r="AK433">
        <v>42.87</v>
      </c>
      <c r="AL433">
        <v>49.13</v>
      </c>
      <c r="AM433">
        <v>4.87</v>
      </c>
      <c r="AN433" s="1">
        <v>1768.09</v>
      </c>
      <c r="AO433">
        <v>0.79039999999999999</v>
      </c>
      <c r="AP433" s="1">
        <v>1453.38</v>
      </c>
      <c r="AQ433" s="1">
        <v>2125.7800000000002</v>
      </c>
      <c r="AR433" s="1">
        <v>7493.97</v>
      </c>
      <c r="AS433">
        <v>860.56</v>
      </c>
      <c r="AT433">
        <v>469.11</v>
      </c>
      <c r="AU433" s="1">
        <v>12402.8</v>
      </c>
      <c r="AV433" s="1">
        <v>3609.71</v>
      </c>
      <c r="AW433">
        <v>0.27029999999999998</v>
      </c>
      <c r="AX433" s="1">
        <v>8162.27</v>
      </c>
      <c r="AY433">
        <v>0.61119999999999997</v>
      </c>
      <c r="AZ433" s="1">
        <v>1037.67</v>
      </c>
      <c r="BA433">
        <v>7.7700000000000005E-2</v>
      </c>
      <c r="BB433">
        <v>544.82000000000005</v>
      </c>
      <c r="BC433">
        <v>4.0800000000000003E-2</v>
      </c>
      <c r="BD433" s="1">
        <v>13354.47</v>
      </c>
      <c r="BE433" s="1">
        <v>2220.41</v>
      </c>
      <c r="BF433">
        <v>0.31540000000000001</v>
      </c>
      <c r="BG433">
        <v>0.60119999999999996</v>
      </c>
      <c r="BH433">
        <v>0.22420000000000001</v>
      </c>
      <c r="BI433">
        <v>0.12720000000000001</v>
      </c>
      <c r="BJ433">
        <v>2.7799999999999998E-2</v>
      </c>
      <c r="BK433">
        <v>1.9699999999999999E-2</v>
      </c>
    </row>
    <row r="434" spans="1:63" x14ac:dyDescent="0.25">
      <c r="A434" t="s">
        <v>436</v>
      </c>
      <c r="B434">
        <v>47084</v>
      </c>
      <c r="C434">
        <v>80.67</v>
      </c>
      <c r="D434">
        <v>16.23</v>
      </c>
      <c r="E434" s="1">
        <v>1308.82</v>
      </c>
      <c r="F434" s="1">
        <v>1259.8599999999999</v>
      </c>
      <c r="G434">
        <v>3.8E-3</v>
      </c>
      <c r="H434">
        <v>2.9999999999999997E-4</v>
      </c>
      <c r="I434">
        <v>9.4999999999999998E-3</v>
      </c>
      <c r="J434">
        <v>1.4E-3</v>
      </c>
      <c r="K434">
        <v>3.3799999999999997E-2</v>
      </c>
      <c r="L434">
        <v>0.92210000000000003</v>
      </c>
      <c r="M434">
        <v>2.9100000000000001E-2</v>
      </c>
      <c r="N434">
        <v>0.37269999999999998</v>
      </c>
      <c r="O434">
        <v>6.1000000000000004E-3</v>
      </c>
      <c r="P434">
        <v>0.14560000000000001</v>
      </c>
      <c r="Q434" s="1">
        <v>57199.74</v>
      </c>
      <c r="R434">
        <v>0.20619999999999999</v>
      </c>
      <c r="S434">
        <v>0.20050000000000001</v>
      </c>
      <c r="T434">
        <v>0.59330000000000005</v>
      </c>
      <c r="U434">
        <v>10.5</v>
      </c>
      <c r="V434" s="1">
        <v>74513.23</v>
      </c>
      <c r="W434">
        <v>120.27</v>
      </c>
      <c r="X434" s="1">
        <v>186403.08</v>
      </c>
      <c r="Y434">
        <v>0.77490000000000003</v>
      </c>
      <c r="Z434">
        <v>0.14510000000000001</v>
      </c>
      <c r="AA434">
        <v>0.08</v>
      </c>
      <c r="AB434">
        <v>0.22509999999999999</v>
      </c>
      <c r="AC434">
        <v>186.4</v>
      </c>
      <c r="AD434" s="1">
        <v>5352.27</v>
      </c>
      <c r="AE434">
        <v>579.36</v>
      </c>
      <c r="AF434" s="1">
        <v>170221.97</v>
      </c>
      <c r="AG434" t="s">
        <v>4</v>
      </c>
      <c r="AH434" s="1">
        <v>33987</v>
      </c>
      <c r="AI434" s="1">
        <v>55543.040000000001</v>
      </c>
      <c r="AJ434">
        <v>47.42</v>
      </c>
      <c r="AK434">
        <v>26.28</v>
      </c>
      <c r="AL434">
        <v>31.15</v>
      </c>
      <c r="AM434">
        <v>4.34</v>
      </c>
      <c r="AN434" s="1">
        <v>1454.42</v>
      </c>
      <c r="AO434">
        <v>1.0699000000000001</v>
      </c>
      <c r="AP434" s="1">
        <v>1605.71</v>
      </c>
      <c r="AQ434" s="1">
        <v>2286.87</v>
      </c>
      <c r="AR434" s="1">
        <v>6524.06</v>
      </c>
      <c r="AS434">
        <v>585.57000000000005</v>
      </c>
      <c r="AT434">
        <v>314.14999999999998</v>
      </c>
      <c r="AU434" s="1">
        <v>11316.36</v>
      </c>
      <c r="AV434" s="1">
        <v>5633.19</v>
      </c>
      <c r="AW434">
        <v>0.42759999999999998</v>
      </c>
      <c r="AX434" s="1">
        <v>5210.3900000000003</v>
      </c>
      <c r="AY434">
        <v>0.39550000000000002</v>
      </c>
      <c r="AZ434" s="1">
        <v>1597.38</v>
      </c>
      <c r="BA434">
        <v>0.12130000000000001</v>
      </c>
      <c r="BB434">
        <v>732.18</v>
      </c>
      <c r="BC434">
        <v>5.5599999999999997E-2</v>
      </c>
      <c r="BD434" s="1">
        <v>13173.14</v>
      </c>
      <c r="BE434" s="1">
        <v>4179.2700000000004</v>
      </c>
      <c r="BF434">
        <v>1.0843</v>
      </c>
      <c r="BG434">
        <v>0.51849999999999996</v>
      </c>
      <c r="BH434">
        <v>0.21740000000000001</v>
      </c>
      <c r="BI434">
        <v>0.2112</v>
      </c>
      <c r="BJ434">
        <v>3.4099999999999998E-2</v>
      </c>
      <c r="BK434">
        <v>1.8800000000000001E-2</v>
      </c>
    </row>
    <row r="435" spans="1:63" x14ac:dyDescent="0.25">
      <c r="A435" t="s">
        <v>437</v>
      </c>
      <c r="B435">
        <v>44644</v>
      </c>
      <c r="C435">
        <v>45.43</v>
      </c>
      <c r="D435">
        <v>58.39</v>
      </c>
      <c r="E435" s="1">
        <v>2652.38</v>
      </c>
      <c r="F435" s="1">
        <v>2476.87</v>
      </c>
      <c r="G435">
        <v>7.3000000000000001E-3</v>
      </c>
      <c r="H435">
        <v>6.9999999999999999E-4</v>
      </c>
      <c r="I435">
        <v>3.4500000000000003E-2</v>
      </c>
      <c r="J435">
        <v>8.9999999999999998E-4</v>
      </c>
      <c r="K435">
        <v>6.5600000000000006E-2</v>
      </c>
      <c r="L435">
        <v>0.83330000000000004</v>
      </c>
      <c r="M435">
        <v>5.7599999999999998E-2</v>
      </c>
      <c r="N435">
        <v>0.49249999999999999</v>
      </c>
      <c r="O435">
        <v>1.9300000000000001E-2</v>
      </c>
      <c r="P435">
        <v>0.15310000000000001</v>
      </c>
      <c r="Q435" s="1">
        <v>59834.58</v>
      </c>
      <c r="R435">
        <v>0.2122</v>
      </c>
      <c r="S435">
        <v>0.17610000000000001</v>
      </c>
      <c r="T435">
        <v>0.61170000000000002</v>
      </c>
      <c r="U435">
        <v>18.579999999999998</v>
      </c>
      <c r="V435" s="1">
        <v>78822.47</v>
      </c>
      <c r="W435">
        <v>138.36000000000001</v>
      </c>
      <c r="X435" s="1">
        <v>125891.06</v>
      </c>
      <c r="Y435">
        <v>0.72570000000000001</v>
      </c>
      <c r="Z435">
        <v>0.21440000000000001</v>
      </c>
      <c r="AA435">
        <v>5.9900000000000002E-2</v>
      </c>
      <c r="AB435">
        <v>0.27429999999999999</v>
      </c>
      <c r="AC435">
        <v>125.89</v>
      </c>
      <c r="AD435" s="1">
        <v>3982.14</v>
      </c>
      <c r="AE435">
        <v>475.81</v>
      </c>
      <c r="AF435" s="1">
        <v>117411.22</v>
      </c>
      <c r="AG435" t="s">
        <v>4</v>
      </c>
      <c r="AH435" s="1">
        <v>31009</v>
      </c>
      <c r="AI435" s="1">
        <v>49203.03</v>
      </c>
      <c r="AJ435">
        <v>48.08</v>
      </c>
      <c r="AK435">
        <v>28.67</v>
      </c>
      <c r="AL435">
        <v>35.619999999999997</v>
      </c>
      <c r="AM435">
        <v>3.9</v>
      </c>
      <c r="AN435" s="1">
        <v>1107.72</v>
      </c>
      <c r="AO435">
        <v>0.96040000000000003</v>
      </c>
      <c r="AP435" s="1">
        <v>1423.76</v>
      </c>
      <c r="AQ435" s="1">
        <v>1897.23</v>
      </c>
      <c r="AR435" s="1">
        <v>6588.9</v>
      </c>
      <c r="AS435">
        <v>642.55999999999995</v>
      </c>
      <c r="AT435">
        <v>301.82</v>
      </c>
      <c r="AU435" s="1">
        <v>10854.26</v>
      </c>
      <c r="AV435" s="1">
        <v>6367</v>
      </c>
      <c r="AW435">
        <v>0.5101</v>
      </c>
      <c r="AX435" s="1">
        <v>4030.22</v>
      </c>
      <c r="AY435">
        <v>0.32290000000000002</v>
      </c>
      <c r="AZ435" s="1">
        <v>1142.81</v>
      </c>
      <c r="BA435">
        <v>9.1600000000000001E-2</v>
      </c>
      <c r="BB435">
        <v>940.79</v>
      </c>
      <c r="BC435">
        <v>7.5399999999999995E-2</v>
      </c>
      <c r="BD435" s="1">
        <v>12480.82</v>
      </c>
      <c r="BE435" s="1">
        <v>4837.84</v>
      </c>
      <c r="BF435">
        <v>1.5938000000000001</v>
      </c>
      <c r="BG435">
        <v>0.52900000000000003</v>
      </c>
      <c r="BH435">
        <v>0.21909999999999999</v>
      </c>
      <c r="BI435">
        <v>0.21129999999999999</v>
      </c>
      <c r="BJ435">
        <v>2.7799999999999998E-2</v>
      </c>
      <c r="BK435">
        <v>1.2699999999999999E-2</v>
      </c>
    </row>
    <row r="436" spans="1:63" x14ac:dyDescent="0.25">
      <c r="A436" t="s">
        <v>438</v>
      </c>
      <c r="B436">
        <v>49932</v>
      </c>
      <c r="C436">
        <v>29.52</v>
      </c>
      <c r="D436">
        <v>212.68</v>
      </c>
      <c r="E436" s="1">
        <v>6279.1</v>
      </c>
      <c r="F436" s="1">
        <v>5930.95</v>
      </c>
      <c r="G436">
        <v>3.2500000000000001E-2</v>
      </c>
      <c r="H436">
        <v>1E-3</v>
      </c>
      <c r="I436">
        <v>0.129</v>
      </c>
      <c r="J436">
        <v>1.4E-3</v>
      </c>
      <c r="K436">
        <v>6.4600000000000005E-2</v>
      </c>
      <c r="L436">
        <v>0.70369999999999999</v>
      </c>
      <c r="M436">
        <v>6.7799999999999999E-2</v>
      </c>
      <c r="N436">
        <v>0.4289</v>
      </c>
      <c r="O436">
        <v>3.39E-2</v>
      </c>
      <c r="P436">
        <v>0.1512</v>
      </c>
      <c r="Q436" s="1">
        <v>65291.01</v>
      </c>
      <c r="R436">
        <v>0.1953</v>
      </c>
      <c r="S436">
        <v>0.19520000000000001</v>
      </c>
      <c r="T436">
        <v>0.60950000000000004</v>
      </c>
      <c r="U436">
        <v>35.85</v>
      </c>
      <c r="V436" s="1">
        <v>91587.41</v>
      </c>
      <c r="W436">
        <v>171.29</v>
      </c>
      <c r="X436" s="1">
        <v>167686.78</v>
      </c>
      <c r="Y436">
        <v>0.7218</v>
      </c>
      <c r="Z436">
        <v>0.23760000000000001</v>
      </c>
      <c r="AA436">
        <v>4.0599999999999997E-2</v>
      </c>
      <c r="AB436">
        <v>0.2782</v>
      </c>
      <c r="AC436">
        <v>167.69</v>
      </c>
      <c r="AD436" s="1">
        <v>7135.07</v>
      </c>
      <c r="AE436">
        <v>803.4</v>
      </c>
      <c r="AF436" s="1">
        <v>159530.91</v>
      </c>
      <c r="AG436" t="s">
        <v>4</v>
      </c>
      <c r="AH436" s="1">
        <v>36744</v>
      </c>
      <c r="AI436" s="1">
        <v>56661.67</v>
      </c>
      <c r="AJ436">
        <v>66.94</v>
      </c>
      <c r="AK436">
        <v>39.81</v>
      </c>
      <c r="AL436">
        <v>46.15</v>
      </c>
      <c r="AM436">
        <v>5.08</v>
      </c>
      <c r="AN436" s="1">
        <v>1461.77</v>
      </c>
      <c r="AO436">
        <v>0.9496</v>
      </c>
      <c r="AP436" s="1">
        <v>1433.74</v>
      </c>
      <c r="AQ436" s="1">
        <v>2002.39</v>
      </c>
      <c r="AR436" s="1">
        <v>7019.31</v>
      </c>
      <c r="AS436">
        <v>778.17</v>
      </c>
      <c r="AT436">
        <v>328.59</v>
      </c>
      <c r="AU436" s="1">
        <v>11562.19</v>
      </c>
      <c r="AV436" s="1">
        <v>4640.79</v>
      </c>
      <c r="AW436">
        <v>0.35599999999999998</v>
      </c>
      <c r="AX436" s="1">
        <v>6553.22</v>
      </c>
      <c r="AY436">
        <v>0.50280000000000002</v>
      </c>
      <c r="AZ436">
        <v>991.67</v>
      </c>
      <c r="BA436">
        <v>7.6100000000000001E-2</v>
      </c>
      <c r="BB436">
        <v>848.98</v>
      </c>
      <c r="BC436">
        <v>6.5100000000000005E-2</v>
      </c>
      <c r="BD436" s="1">
        <v>13034.67</v>
      </c>
      <c r="BE436" s="1">
        <v>2891.12</v>
      </c>
      <c r="BF436">
        <v>0.60580000000000001</v>
      </c>
      <c r="BG436">
        <v>0.56769999999999998</v>
      </c>
      <c r="BH436">
        <v>0.21929999999999999</v>
      </c>
      <c r="BI436">
        <v>0.17319999999999999</v>
      </c>
      <c r="BJ436">
        <v>2.47E-2</v>
      </c>
      <c r="BK436">
        <v>1.5100000000000001E-2</v>
      </c>
    </row>
    <row r="437" spans="1:63" x14ac:dyDescent="0.25">
      <c r="A437" t="s">
        <v>439</v>
      </c>
      <c r="B437">
        <v>48421</v>
      </c>
      <c r="C437">
        <v>39.9</v>
      </c>
      <c r="D437">
        <v>37.56</v>
      </c>
      <c r="E437" s="1">
        <v>1498.85</v>
      </c>
      <c r="F437" s="1">
        <v>1458.08</v>
      </c>
      <c r="G437">
        <v>9.2999999999999992E-3</v>
      </c>
      <c r="H437">
        <v>1.6000000000000001E-3</v>
      </c>
      <c r="I437">
        <v>1.12E-2</v>
      </c>
      <c r="J437">
        <v>1.1000000000000001E-3</v>
      </c>
      <c r="K437">
        <v>2.23E-2</v>
      </c>
      <c r="L437">
        <v>0.92520000000000002</v>
      </c>
      <c r="M437">
        <v>2.93E-2</v>
      </c>
      <c r="N437">
        <v>0.30199999999999999</v>
      </c>
      <c r="O437">
        <v>5.5999999999999999E-3</v>
      </c>
      <c r="P437">
        <v>0.1298</v>
      </c>
      <c r="Q437" s="1">
        <v>58341.55</v>
      </c>
      <c r="R437">
        <v>0.19869999999999999</v>
      </c>
      <c r="S437">
        <v>0.1862</v>
      </c>
      <c r="T437">
        <v>0.61499999999999999</v>
      </c>
      <c r="U437">
        <v>11.14</v>
      </c>
      <c r="V437" s="1">
        <v>79697.460000000006</v>
      </c>
      <c r="W437">
        <v>130.88</v>
      </c>
      <c r="X437" s="1">
        <v>182624.96</v>
      </c>
      <c r="Y437">
        <v>0.76839999999999997</v>
      </c>
      <c r="Z437">
        <v>0.16389999999999999</v>
      </c>
      <c r="AA437">
        <v>6.7699999999999996E-2</v>
      </c>
      <c r="AB437">
        <v>0.2316</v>
      </c>
      <c r="AC437">
        <v>182.62</v>
      </c>
      <c r="AD437" s="1">
        <v>5554.29</v>
      </c>
      <c r="AE437">
        <v>632.54</v>
      </c>
      <c r="AF437" s="1">
        <v>166518.45000000001</v>
      </c>
      <c r="AG437" t="s">
        <v>4</v>
      </c>
      <c r="AH437" s="1">
        <v>37179</v>
      </c>
      <c r="AI437" s="1">
        <v>59899.07</v>
      </c>
      <c r="AJ437">
        <v>47.83</v>
      </c>
      <c r="AK437">
        <v>28.05</v>
      </c>
      <c r="AL437">
        <v>32.340000000000003</v>
      </c>
      <c r="AM437">
        <v>4.88</v>
      </c>
      <c r="AN437" s="1">
        <v>1926.38</v>
      </c>
      <c r="AO437">
        <v>0.9899</v>
      </c>
      <c r="AP437" s="1">
        <v>1417.47</v>
      </c>
      <c r="AQ437" s="1">
        <v>2000.85</v>
      </c>
      <c r="AR437" s="1">
        <v>6201.57</v>
      </c>
      <c r="AS437">
        <v>590.79</v>
      </c>
      <c r="AT437">
        <v>302.24</v>
      </c>
      <c r="AU437" s="1">
        <v>10512.92</v>
      </c>
      <c r="AV437" s="1">
        <v>4888.6000000000004</v>
      </c>
      <c r="AW437">
        <v>0.4017</v>
      </c>
      <c r="AX437" s="1">
        <v>5345.56</v>
      </c>
      <c r="AY437">
        <v>0.43930000000000002</v>
      </c>
      <c r="AZ437" s="1">
        <v>1306.25</v>
      </c>
      <c r="BA437">
        <v>0.10730000000000001</v>
      </c>
      <c r="BB437">
        <v>628.86</v>
      </c>
      <c r="BC437">
        <v>5.1700000000000003E-2</v>
      </c>
      <c r="BD437" s="1">
        <v>12169.27</v>
      </c>
      <c r="BE437" s="1">
        <v>3671.91</v>
      </c>
      <c r="BF437">
        <v>0.81259999999999999</v>
      </c>
      <c r="BG437">
        <v>0.52859999999999996</v>
      </c>
      <c r="BH437">
        <v>0.214</v>
      </c>
      <c r="BI437">
        <v>0.2054</v>
      </c>
      <c r="BJ437">
        <v>3.15E-2</v>
      </c>
      <c r="BK437">
        <v>2.0400000000000001E-2</v>
      </c>
    </row>
    <row r="438" spans="1:63" x14ac:dyDescent="0.25">
      <c r="A438" t="s">
        <v>440</v>
      </c>
      <c r="B438">
        <v>49460</v>
      </c>
      <c r="C438">
        <v>92.14</v>
      </c>
      <c r="D438">
        <v>8.9499999999999993</v>
      </c>
      <c r="E438">
        <v>824.95</v>
      </c>
      <c r="F438">
        <v>784.87</v>
      </c>
      <c r="G438">
        <v>2.2000000000000001E-3</v>
      </c>
      <c r="H438">
        <v>1E-4</v>
      </c>
      <c r="I438">
        <v>4.8999999999999998E-3</v>
      </c>
      <c r="J438">
        <v>6.9999999999999999E-4</v>
      </c>
      <c r="K438">
        <v>3.1300000000000001E-2</v>
      </c>
      <c r="L438">
        <v>0.93579999999999997</v>
      </c>
      <c r="M438">
        <v>2.5000000000000001E-2</v>
      </c>
      <c r="N438">
        <v>0.43980000000000002</v>
      </c>
      <c r="O438">
        <v>7.6E-3</v>
      </c>
      <c r="P438">
        <v>0.15429999999999999</v>
      </c>
      <c r="Q438" s="1">
        <v>54150.75</v>
      </c>
      <c r="R438">
        <v>0.24660000000000001</v>
      </c>
      <c r="S438">
        <v>0.16270000000000001</v>
      </c>
      <c r="T438">
        <v>0.5907</v>
      </c>
      <c r="U438">
        <v>9.07</v>
      </c>
      <c r="V438" s="1">
        <v>61090.71</v>
      </c>
      <c r="W438">
        <v>86.78</v>
      </c>
      <c r="X438" s="1">
        <v>161618.57999999999</v>
      </c>
      <c r="Y438">
        <v>0.83220000000000005</v>
      </c>
      <c r="Z438">
        <v>7.6700000000000004E-2</v>
      </c>
      <c r="AA438">
        <v>9.1200000000000003E-2</v>
      </c>
      <c r="AB438">
        <v>0.1678</v>
      </c>
      <c r="AC438">
        <v>161.62</v>
      </c>
      <c r="AD438" s="1">
        <v>4378.59</v>
      </c>
      <c r="AE438">
        <v>478.32</v>
      </c>
      <c r="AF438" s="1">
        <v>145337.81</v>
      </c>
      <c r="AG438" t="s">
        <v>4</v>
      </c>
      <c r="AH438" s="1">
        <v>30810</v>
      </c>
      <c r="AI438" s="1">
        <v>46824.38</v>
      </c>
      <c r="AJ438">
        <v>39.44</v>
      </c>
      <c r="AK438">
        <v>24.77</v>
      </c>
      <c r="AL438">
        <v>28.11</v>
      </c>
      <c r="AM438">
        <v>4.34</v>
      </c>
      <c r="AN438" s="1">
        <v>1513.42</v>
      </c>
      <c r="AO438">
        <v>1.5954999999999999</v>
      </c>
      <c r="AP438" s="1">
        <v>1706.29</v>
      </c>
      <c r="AQ438" s="1">
        <v>2535.79</v>
      </c>
      <c r="AR438" s="1">
        <v>6915.74</v>
      </c>
      <c r="AS438">
        <v>649.91</v>
      </c>
      <c r="AT438">
        <v>275.32</v>
      </c>
      <c r="AU438" s="1">
        <v>12083.05</v>
      </c>
      <c r="AV438" s="1">
        <v>7832.74</v>
      </c>
      <c r="AW438">
        <v>0.51319999999999999</v>
      </c>
      <c r="AX438" s="1">
        <v>4624.22</v>
      </c>
      <c r="AY438">
        <v>0.30299999999999999</v>
      </c>
      <c r="AZ438" s="1">
        <v>1835.82</v>
      </c>
      <c r="BA438">
        <v>0.1203</v>
      </c>
      <c r="BB438">
        <v>968.83</v>
      </c>
      <c r="BC438">
        <v>6.3500000000000001E-2</v>
      </c>
      <c r="BD438" s="1">
        <v>15261.61</v>
      </c>
      <c r="BE438" s="1">
        <v>6821.48</v>
      </c>
      <c r="BF438">
        <v>2.5724999999999998</v>
      </c>
      <c r="BG438">
        <v>0.50600000000000001</v>
      </c>
      <c r="BH438">
        <v>0.21890000000000001</v>
      </c>
      <c r="BI438">
        <v>0.22159999999999999</v>
      </c>
      <c r="BJ438">
        <v>3.7900000000000003E-2</v>
      </c>
      <c r="BK438">
        <v>1.5699999999999999E-2</v>
      </c>
    </row>
    <row r="439" spans="1:63" x14ac:dyDescent="0.25">
      <c r="A439" t="s">
        <v>441</v>
      </c>
      <c r="B439">
        <v>48348</v>
      </c>
      <c r="C439">
        <v>23.19</v>
      </c>
      <c r="D439">
        <v>126.05</v>
      </c>
      <c r="E439" s="1">
        <v>2923.05</v>
      </c>
      <c r="F439" s="1">
        <v>2839.33</v>
      </c>
      <c r="G439">
        <v>2.4199999999999999E-2</v>
      </c>
      <c r="H439">
        <v>1E-3</v>
      </c>
      <c r="I439">
        <v>3.1899999999999998E-2</v>
      </c>
      <c r="J439">
        <v>1.1000000000000001E-3</v>
      </c>
      <c r="K439">
        <v>3.1099999999999999E-2</v>
      </c>
      <c r="L439">
        <v>0.87719999999999998</v>
      </c>
      <c r="M439">
        <v>3.3399999999999999E-2</v>
      </c>
      <c r="N439">
        <v>0.182</v>
      </c>
      <c r="O439">
        <v>1.0200000000000001E-2</v>
      </c>
      <c r="P439">
        <v>0.1207</v>
      </c>
      <c r="Q439" s="1">
        <v>67176.45</v>
      </c>
      <c r="R439">
        <v>0.1983</v>
      </c>
      <c r="S439">
        <v>0.1898</v>
      </c>
      <c r="T439">
        <v>0.61180000000000001</v>
      </c>
      <c r="U439">
        <v>17.440000000000001</v>
      </c>
      <c r="V439" s="1">
        <v>92309.9</v>
      </c>
      <c r="W439">
        <v>165.01</v>
      </c>
      <c r="X439" s="1">
        <v>215513.13</v>
      </c>
      <c r="Y439">
        <v>0.77810000000000001</v>
      </c>
      <c r="Z439">
        <v>0.1749</v>
      </c>
      <c r="AA439">
        <v>4.7100000000000003E-2</v>
      </c>
      <c r="AB439">
        <v>0.22189999999999999</v>
      </c>
      <c r="AC439">
        <v>215.51</v>
      </c>
      <c r="AD439" s="1">
        <v>8226.91</v>
      </c>
      <c r="AE439">
        <v>933.71</v>
      </c>
      <c r="AF439" s="1">
        <v>215865.2</v>
      </c>
      <c r="AG439" t="s">
        <v>4</v>
      </c>
      <c r="AH439" s="1">
        <v>43368</v>
      </c>
      <c r="AI439" s="1">
        <v>76872.61</v>
      </c>
      <c r="AJ439">
        <v>62.15</v>
      </c>
      <c r="AK439">
        <v>36.53</v>
      </c>
      <c r="AL439">
        <v>40.549999999999997</v>
      </c>
      <c r="AM439">
        <v>4.9000000000000004</v>
      </c>
      <c r="AN439">
        <v>0</v>
      </c>
      <c r="AO439">
        <v>0.75429999999999997</v>
      </c>
      <c r="AP439" s="1">
        <v>1505.54</v>
      </c>
      <c r="AQ439" s="1">
        <v>2019.84</v>
      </c>
      <c r="AR439" s="1">
        <v>6956.37</v>
      </c>
      <c r="AS439">
        <v>730.72</v>
      </c>
      <c r="AT439">
        <v>325.95</v>
      </c>
      <c r="AU439" s="1">
        <v>11538.43</v>
      </c>
      <c r="AV439" s="1">
        <v>3800.65</v>
      </c>
      <c r="AW439">
        <v>0.30620000000000003</v>
      </c>
      <c r="AX439" s="1">
        <v>7138.68</v>
      </c>
      <c r="AY439">
        <v>0.57509999999999994</v>
      </c>
      <c r="AZ439" s="1">
        <v>1001.23</v>
      </c>
      <c r="BA439">
        <v>8.0699999999999994E-2</v>
      </c>
      <c r="BB439">
        <v>472.14</v>
      </c>
      <c r="BC439">
        <v>3.7999999999999999E-2</v>
      </c>
      <c r="BD439" s="1">
        <v>12412.7</v>
      </c>
      <c r="BE439" s="1">
        <v>2397.34</v>
      </c>
      <c r="BF439">
        <v>0.35170000000000001</v>
      </c>
      <c r="BG439">
        <v>0.57930000000000004</v>
      </c>
      <c r="BH439">
        <v>0.21829999999999999</v>
      </c>
      <c r="BI439">
        <v>0.15559999999999999</v>
      </c>
      <c r="BJ439">
        <v>2.9700000000000001E-2</v>
      </c>
      <c r="BK439">
        <v>1.7100000000000001E-2</v>
      </c>
    </row>
    <row r="440" spans="1:63" x14ac:dyDescent="0.25">
      <c r="A440" t="s">
        <v>442</v>
      </c>
      <c r="B440">
        <v>44651</v>
      </c>
      <c r="C440">
        <v>46.57</v>
      </c>
      <c r="D440">
        <v>45.56</v>
      </c>
      <c r="E440" s="1">
        <v>2122.0300000000002</v>
      </c>
      <c r="F440" s="1">
        <v>2037.6</v>
      </c>
      <c r="G440">
        <v>9.2999999999999992E-3</v>
      </c>
      <c r="H440">
        <v>6.9999999999999999E-4</v>
      </c>
      <c r="I440">
        <v>3.5200000000000002E-2</v>
      </c>
      <c r="J440">
        <v>1.1000000000000001E-3</v>
      </c>
      <c r="K440">
        <v>7.9699999999999993E-2</v>
      </c>
      <c r="L440">
        <v>0.81820000000000004</v>
      </c>
      <c r="M440">
        <v>5.5800000000000002E-2</v>
      </c>
      <c r="N440">
        <v>0.40620000000000001</v>
      </c>
      <c r="O440">
        <v>2.1100000000000001E-2</v>
      </c>
      <c r="P440">
        <v>0.1396</v>
      </c>
      <c r="Q440" s="1">
        <v>59895.85</v>
      </c>
      <c r="R440">
        <v>0.21029999999999999</v>
      </c>
      <c r="S440">
        <v>0.1938</v>
      </c>
      <c r="T440">
        <v>0.59589999999999999</v>
      </c>
      <c r="U440">
        <v>15.14</v>
      </c>
      <c r="V440" s="1">
        <v>75578.14</v>
      </c>
      <c r="W440">
        <v>135.21</v>
      </c>
      <c r="X440" s="1">
        <v>167354.76</v>
      </c>
      <c r="Y440">
        <v>0.70050000000000001</v>
      </c>
      <c r="Z440">
        <v>0.24579999999999999</v>
      </c>
      <c r="AA440">
        <v>5.3699999999999998E-2</v>
      </c>
      <c r="AB440">
        <v>0.29949999999999999</v>
      </c>
      <c r="AC440">
        <v>167.35</v>
      </c>
      <c r="AD440" s="1">
        <v>5832.38</v>
      </c>
      <c r="AE440">
        <v>573.04</v>
      </c>
      <c r="AF440" s="1">
        <v>161502.21</v>
      </c>
      <c r="AG440" t="s">
        <v>4</v>
      </c>
      <c r="AH440" s="1">
        <v>33284</v>
      </c>
      <c r="AI440" s="1">
        <v>55316.73</v>
      </c>
      <c r="AJ440">
        <v>54.99</v>
      </c>
      <c r="AK440">
        <v>31.8</v>
      </c>
      <c r="AL440">
        <v>40.49</v>
      </c>
      <c r="AM440">
        <v>4.43</v>
      </c>
      <c r="AN440" s="1">
        <v>1177.6500000000001</v>
      </c>
      <c r="AO440">
        <v>0.93149999999999999</v>
      </c>
      <c r="AP440" s="1">
        <v>1434.42</v>
      </c>
      <c r="AQ440" s="1">
        <v>1864.47</v>
      </c>
      <c r="AR440" s="1">
        <v>6565.72</v>
      </c>
      <c r="AS440">
        <v>623.97</v>
      </c>
      <c r="AT440">
        <v>302.81</v>
      </c>
      <c r="AU440" s="1">
        <v>10791.38</v>
      </c>
      <c r="AV440" s="1">
        <v>4968.62</v>
      </c>
      <c r="AW440">
        <v>0.3982</v>
      </c>
      <c r="AX440" s="1">
        <v>5306.77</v>
      </c>
      <c r="AY440">
        <v>0.42530000000000001</v>
      </c>
      <c r="AZ440" s="1">
        <v>1413.42</v>
      </c>
      <c r="BA440">
        <v>0.1133</v>
      </c>
      <c r="BB440">
        <v>787.5</v>
      </c>
      <c r="BC440">
        <v>6.3100000000000003E-2</v>
      </c>
      <c r="BD440" s="1">
        <v>12476.31</v>
      </c>
      <c r="BE440" s="1">
        <v>3637.06</v>
      </c>
      <c r="BF440">
        <v>0.93379999999999996</v>
      </c>
      <c r="BG440">
        <v>0.54190000000000005</v>
      </c>
      <c r="BH440">
        <v>0.22070000000000001</v>
      </c>
      <c r="BI440">
        <v>0.19389999999999999</v>
      </c>
      <c r="BJ440">
        <v>2.81E-2</v>
      </c>
      <c r="BK440">
        <v>1.54E-2</v>
      </c>
    </row>
    <row r="441" spans="1:63" x14ac:dyDescent="0.25">
      <c r="A441" t="s">
        <v>443</v>
      </c>
      <c r="B441">
        <v>44669</v>
      </c>
      <c r="C441">
        <v>15.29</v>
      </c>
      <c r="D441">
        <v>176.38</v>
      </c>
      <c r="E441" s="1">
        <v>2696.1</v>
      </c>
      <c r="F441" s="1">
        <v>2377.39</v>
      </c>
      <c r="G441">
        <v>3.0000000000000001E-3</v>
      </c>
      <c r="H441">
        <v>8.0000000000000004E-4</v>
      </c>
      <c r="I441">
        <v>0.1278</v>
      </c>
      <c r="J441">
        <v>1.4E-3</v>
      </c>
      <c r="K441">
        <v>6.6900000000000001E-2</v>
      </c>
      <c r="L441">
        <v>0.68</v>
      </c>
      <c r="M441">
        <v>0.1201</v>
      </c>
      <c r="N441">
        <v>0.96299999999999997</v>
      </c>
      <c r="O441">
        <v>1.1599999999999999E-2</v>
      </c>
      <c r="P441">
        <v>0.1817</v>
      </c>
      <c r="Q441" s="1">
        <v>57436.45</v>
      </c>
      <c r="R441">
        <v>0.2445</v>
      </c>
      <c r="S441">
        <v>0.18210000000000001</v>
      </c>
      <c r="T441">
        <v>0.57340000000000002</v>
      </c>
      <c r="U441">
        <v>20.8</v>
      </c>
      <c r="V441" s="1">
        <v>74650.460000000006</v>
      </c>
      <c r="W441">
        <v>126.82</v>
      </c>
      <c r="X441" s="1">
        <v>97844.46</v>
      </c>
      <c r="Y441">
        <v>0.66220000000000001</v>
      </c>
      <c r="Z441">
        <v>0.26019999999999999</v>
      </c>
      <c r="AA441">
        <v>7.7600000000000002E-2</v>
      </c>
      <c r="AB441">
        <v>0.33779999999999999</v>
      </c>
      <c r="AC441">
        <v>97.84</v>
      </c>
      <c r="AD441" s="1">
        <v>3463.63</v>
      </c>
      <c r="AE441">
        <v>426.4</v>
      </c>
      <c r="AF441" s="1">
        <v>84142.02</v>
      </c>
      <c r="AG441" t="s">
        <v>4</v>
      </c>
      <c r="AH441" s="1">
        <v>26854</v>
      </c>
      <c r="AI441" s="1">
        <v>41582.01</v>
      </c>
      <c r="AJ441">
        <v>50.57</v>
      </c>
      <c r="AK441">
        <v>33.83</v>
      </c>
      <c r="AL441">
        <v>38.19</v>
      </c>
      <c r="AM441">
        <v>4.38</v>
      </c>
      <c r="AN441">
        <v>2.13</v>
      </c>
      <c r="AO441">
        <v>0.9667</v>
      </c>
      <c r="AP441" s="1">
        <v>1657.26</v>
      </c>
      <c r="AQ441" s="1">
        <v>2418.98</v>
      </c>
      <c r="AR441" s="1">
        <v>7270.05</v>
      </c>
      <c r="AS441">
        <v>761.48</v>
      </c>
      <c r="AT441">
        <v>391.4</v>
      </c>
      <c r="AU441" s="1">
        <v>12499.18</v>
      </c>
      <c r="AV441" s="1">
        <v>9295.36</v>
      </c>
      <c r="AW441">
        <v>0.60499999999999998</v>
      </c>
      <c r="AX441" s="1">
        <v>3353.36</v>
      </c>
      <c r="AY441">
        <v>0.21829999999999999</v>
      </c>
      <c r="AZ441" s="1">
        <v>1090.1400000000001</v>
      </c>
      <c r="BA441">
        <v>7.0999999999999994E-2</v>
      </c>
      <c r="BB441" s="1">
        <v>1624.1</v>
      </c>
      <c r="BC441">
        <v>0.1057</v>
      </c>
      <c r="BD441" s="1">
        <v>15362.97</v>
      </c>
      <c r="BE441" s="1">
        <v>6371.55</v>
      </c>
      <c r="BF441">
        <v>2.9072</v>
      </c>
      <c r="BG441">
        <v>0.4904</v>
      </c>
      <c r="BH441">
        <v>0.21299999999999999</v>
      </c>
      <c r="BI441">
        <v>0.2571</v>
      </c>
      <c r="BJ441">
        <v>2.7400000000000001E-2</v>
      </c>
      <c r="BK441">
        <v>1.21E-2</v>
      </c>
    </row>
    <row r="442" spans="1:63" x14ac:dyDescent="0.25">
      <c r="A442" t="s">
        <v>444</v>
      </c>
      <c r="B442">
        <v>49288</v>
      </c>
      <c r="C442">
        <v>124.62</v>
      </c>
      <c r="D442">
        <v>11.13</v>
      </c>
      <c r="E442" s="1">
        <v>1387.16</v>
      </c>
      <c r="F442" s="1">
        <v>1356.05</v>
      </c>
      <c r="G442">
        <v>1.1999999999999999E-3</v>
      </c>
      <c r="H442">
        <v>4.0000000000000002E-4</v>
      </c>
      <c r="I442">
        <v>5.0000000000000001E-3</v>
      </c>
      <c r="J442">
        <v>5.9999999999999995E-4</v>
      </c>
      <c r="K442">
        <v>8.8000000000000005E-3</v>
      </c>
      <c r="L442">
        <v>0.97130000000000005</v>
      </c>
      <c r="M442">
        <v>1.2699999999999999E-2</v>
      </c>
      <c r="N442">
        <v>0.42280000000000001</v>
      </c>
      <c r="O442">
        <v>8.0000000000000004E-4</v>
      </c>
      <c r="P442">
        <v>0.14879999999999999</v>
      </c>
      <c r="Q442" s="1">
        <v>53916.56</v>
      </c>
      <c r="R442">
        <v>0.21429999999999999</v>
      </c>
      <c r="S442">
        <v>0.18579999999999999</v>
      </c>
      <c r="T442">
        <v>0.6</v>
      </c>
      <c r="U442">
        <v>11.95</v>
      </c>
      <c r="V442" s="1">
        <v>69716.240000000005</v>
      </c>
      <c r="W442">
        <v>112.12</v>
      </c>
      <c r="X442" s="1">
        <v>192782.36</v>
      </c>
      <c r="Y442">
        <v>0.62270000000000003</v>
      </c>
      <c r="Z442">
        <v>0.1472</v>
      </c>
      <c r="AA442">
        <v>0.2301</v>
      </c>
      <c r="AB442">
        <v>0.37730000000000002</v>
      </c>
      <c r="AC442">
        <v>192.78</v>
      </c>
      <c r="AD442" s="1">
        <v>5167.8999999999996</v>
      </c>
      <c r="AE442">
        <v>440.25</v>
      </c>
      <c r="AF442" s="1">
        <v>142791.72</v>
      </c>
      <c r="AG442" t="s">
        <v>4</v>
      </c>
      <c r="AH442" s="1">
        <v>33682</v>
      </c>
      <c r="AI442" s="1">
        <v>53957.36</v>
      </c>
      <c r="AJ442">
        <v>35.090000000000003</v>
      </c>
      <c r="AK442">
        <v>23.53</v>
      </c>
      <c r="AL442">
        <v>25.84</v>
      </c>
      <c r="AM442">
        <v>4.49</v>
      </c>
      <c r="AN442" s="1">
        <v>1275.4100000000001</v>
      </c>
      <c r="AO442">
        <v>0.94469999999999998</v>
      </c>
      <c r="AP442" s="1">
        <v>1567.81</v>
      </c>
      <c r="AQ442" s="1">
        <v>2537.16</v>
      </c>
      <c r="AR442" s="1">
        <v>6669.11</v>
      </c>
      <c r="AS442">
        <v>566.15</v>
      </c>
      <c r="AT442">
        <v>366.9</v>
      </c>
      <c r="AU442" s="1">
        <v>11707.13</v>
      </c>
      <c r="AV442" s="1">
        <v>6788.54</v>
      </c>
      <c r="AW442">
        <v>0.48230000000000001</v>
      </c>
      <c r="AX442" s="1">
        <v>4868.21</v>
      </c>
      <c r="AY442">
        <v>0.34589999999999999</v>
      </c>
      <c r="AZ442" s="1">
        <v>1561.07</v>
      </c>
      <c r="BA442">
        <v>0.1109</v>
      </c>
      <c r="BB442">
        <v>857.88</v>
      </c>
      <c r="BC442">
        <v>6.0900000000000003E-2</v>
      </c>
      <c r="BD442" s="1">
        <v>14075.71</v>
      </c>
      <c r="BE442" s="1">
        <v>5748.25</v>
      </c>
      <c r="BF442">
        <v>1.7418</v>
      </c>
      <c r="BG442">
        <v>0.50660000000000005</v>
      </c>
      <c r="BH442">
        <v>0.2356</v>
      </c>
      <c r="BI442">
        <v>0.1996</v>
      </c>
      <c r="BJ442">
        <v>3.8300000000000001E-2</v>
      </c>
      <c r="BK442">
        <v>1.9800000000000002E-2</v>
      </c>
    </row>
    <row r="443" spans="1:63" x14ac:dyDescent="0.25">
      <c r="A443" t="s">
        <v>445</v>
      </c>
      <c r="B443">
        <v>44677</v>
      </c>
      <c r="C443">
        <v>25.24</v>
      </c>
      <c r="D443">
        <v>215.43</v>
      </c>
      <c r="E443" s="1">
        <v>5437.13</v>
      </c>
      <c r="F443" s="1">
        <v>5028.78</v>
      </c>
      <c r="G443">
        <v>3.73E-2</v>
      </c>
      <c r="H443">
        <v>1.6000000000000001E-3</v>
      </c>
      <c r="I443">
        <v>0.29520000000000002</v>
      </c>
      <c r="J443">
        <v>1.2999999999999999E-3</v>
      </c>
      <c r="K443">
        <v>8.3299999999999999E-2</v>
      </c>
      <c r="L443">
        <v>0.50360000000000005</v>
      </c>
      <c r="M443">
        <v>7.7799999999999994E-2</v>
      </c>
      <c r="N443">
        <v>0.54500000000000004</v>
      </c>
      <c r="O443">
        <v>5.57E-2</v>
      </c>
      <c r="P443">
        <v>0.1585</v>
      </c>
      <c r="Q443" s="1">
        <v>64680.38</v>
      </c>
      <c r="R443">
        <v>0.2225</v>
      </c>
      <c r="S443">
        <v>0.20050000000000001</v>
      </c>
      <c r="T443">
        <v>0.57699999999999996</v>
      </c>
      <c r="U443">
        <v>35.479999999999997</v>
      </c>
      <c r="V443" s="1">
        <v>91009.12</v>
      </c>
      <c r="W443">
        <v>149.63999999999999</v>
      </c>
      <c r="X443" s="1">
        <v>158785.97</v>
      </c>
      <c r="Y443">
        <v>0.69540000000000002</v>
      </c>
      <c r="Z443">
        <v>0.2616</v>
      </c>
      <c r="AA443">
        <v>4.2999999999999997E-2</v>
      </c>
      <c r="AB443">
        <v>0.30459999999999998</v>
      </c>
      <c r="AC443">
        <v>158.79</v>
      </c>
      <c r="AD443" s="1">
        <v>6973.77</v>
      </c>
      <c r="AE443">
        <v>753.65</v>
      </c>
      <c r="AF443" s="1">
        <v>153249.17000000001</v>
      </c>
      <c r="AG443" t="s">
        <v>4</v>
      </c>
      <c r="AH443" s="1">
        <v>35049</v>
      </c>
      <c r="AI443" s="1">
        <v>57071.89</v>
      </c>
      <c r="AJ443">
        <v>72.099999999999994</v>
      </c>
      <c r="AK443">
        <v>42.51</v>
      </c>
      <c r="AL443">
        <v>49.53</v>
      </c>
      <c r="AM443">
        <v>5.31</v>
      </c>
      <c r="AN443">
        <v>873.97</v>
      </c>
      <c r="AO443">
        <v>0.99650000000000005</v>
      </c>
      <c r="AP443" s="1">
        <v>1547.89</v>
      </c>
      <c r="AQ443" s="1">
        <v>2264.4</v>
      </c>
      <c r="AR443" s="1">
        <v>7119.23</v>
      </c>
      <c r="AS443">
        <v>752.48</v>
      </c>
      <c r="AT443">
        <v>390.81</v>
      </c>
      <c r="AU443" s="1">
        <v>12074.81</v>
      </c>
      <c r="AV443" s="1">
        <v>5251.79</v>
      </c>
      <c r="AW443">
        <v>0.38119999999999998</v>
      </c>
      <c r="AX443" s="1">
        <v>6479.63</v>
      </c>
      <c r="AY443">
        <v>0.4703</v>
      </c>
      <c r="AZ443" s="1">
        <v>1044.71</v>
      </c>
      <c r="BA443">
        <v>7.5800000000000006E-2</v>
      </c>
      <c r="BB443" s="1">
        <v>1001.64</v>
      </c>
      <c r="BC443">
        <v>7.2700000000000001E-2</v>
      </c>
      <c r="BD443" s="1">
        <v>13777.78</v>
      </c>
      <c r="BE443" s="1">
        <v>3174.54</v>
      </c>
      <c r="BF443">
        <v>0.70760000000000001</v>
      </c>
      <c r="BG443">
        <v>0.5474</v>
      </c>
      <c r="BH443">
        <v>0.2122</v>
      </c>
      <c r="BI443">
        <v>0.19400000000000001</v>
      </c>
      <c r="BJ443">
        <v>2.98E-2</v>
      </c>
      <c r="BK443">
        <v>1.66E-2</v>
      </c>
    </row>
    <row r="444" spans="1:63" x14ac:dyDescent="0.25">
      <c r="A444" t="s">
        <v>446</v>
      </c>
      <c r="B444">
        <v>45880</v>
      </c>
      <c r="C444">
        <v>143.24</v>
      </c>
      <c r="D444">
        <v>8.27</v>
      </c>
      <c r="E444" s="1">
        <v>1184.3699999999999</v>
      </c>
      <c r="F444" s="1">
        <v>1122.95</v>
      </c>
      <c r="G444">
        <v>1.6000000000000001E-3</v>
      </c>
      <c r="H444">
        <v>2.0000000000000001E-4</v>
      </c>
      <c r="I444">
        <v>6.6E-3</v>
      </c>
      <c r="J444">
        <v>1.1999999999999999E-3</v>
      </c>
      <c r="K444">
        <v>1.46E-2</v>
      </c>
      <c r="L444">
        <v>0.94940000000000002</v>
      </c>
      <c r="M444">
        <v>2.64E-2</v>
      </c>
      <c r="N444">
        <v>0.51119999999999999</v>
      </c>
      <c r="O444">
        <v>1.9E-3</v>
      </c>
      <c r="P444">
        <v>0.1547</v>
      </c>
      <c r="Q444" s="1">
        <v>54377.32</v>
      </c>
      <c r="R444">
        <v>0.20580000000000001</v>
      </c>
      <c r="S444">
        <v>0.20480000000000001</v>
      </c>
      <c r="T444">
        <v>0.58930000000000005</v>
      </c>
      <c r="U444">
        <v>10.31</v>
      </c>
      <c r="V444" s="1">
        <v>69283.38</v>
      </c>
      <c r="W444">
        <v>110.12</v>
      </c>
      <c r="X444" s="1">
        <v>173223.76</v>
      </c>
      <c r="Y444">
        <v>0.69710000000000005</v>
      </c>
      <c r="Z444">
        <v>0.1168</v>
      </c>
      <c r="AA444">
        <v>0.18609999999999999</v>
      </c>
      <c r="AB444">
        <v>0.3029</v>
      </c>
      <c r="AC444">
        <v>173.22</v>
      </c>
      <c r="AD444" s="1">
        <v>4450.09</v>
      </c>
      <c r="AE444">
        <v>412.75</v>
      </c>
      <c r="AF444" s="1">
        <v>145279.79999999999</v>
      </c>
      <c r="AG444" t="s">
        <v>4</v>
      </c>
      <c r="AH444" s="1">
        <v>31341</v>
      </c>
      <c r="AI444" s="1">
        <v>47153.33</v>
      </c>
      <c r="AJ444">
        <v>34.83</v>
      </c>
      <c r="AK444">
        <v>23.06</v>
      </c>
      <c r="AL444">
        <v>25.9</v>
      </c>
      <c r="AM444">
        <v>4.24</v>
      </c>
      <c r="AN444" s="1">
        <v>1301.45</v>
      </c>
      <c r="AO444">
        <v>1.2198</v>
      </c>
      <c r="AP444" s="1">
        <v>1610.76</v>
      </c>
      <c r="AQ444" s="1">
        <v>2521.4899999999998</v>
      </c>
      <c r="AR444" s="1">
        <v>6641.26</v>
      </c>
      <c r="AS444">
        <v>602.59</v>
      </c>
      <c r="AT444">
        <v>294.82</v>
      </c>
      <c r="AU444" s="1">
        <v>11670.93</v>
      </c>
      <c r="AV444" s="1">
        <v>7503.79</v>
      </c>
      <c r="AW444">
        <v>0.52549999999999997</v>
      </c>
      <c r="AX444" s="1">
        <v>4311.92</v>
      </c>
      <c r="AY444">
        <v>0.30199999999999999</v>
      </c>
      <c r="AZ444" s="1">
        <v>1443.75</v>
      </c>
      <c r="BA444">
        <v>0.1011</v>
      </c>
      <c r="BB444" s="1">
        <v>1019.97</v>
      </c>
      <c r="BC444">
        <v>7.1400000000000005E-2</v>
      </c>
      <c r="BD444" s="1">
        <v>14279.43</v>
      </c>
      <c r="BE444" s="1">
        <v>6331.36</v>
      </c>
      <c r="BF444">
        <v>2.4538000000000002</v>
      </c>
      <c r="BG444">
        <v>0.50529999999999997</v>
      </c>
      <c r="BH444">
        <v>0.22539999999999999</v>
      </c>
      <c r="BI444">
        <v>0.21079999999999999</v>
      </c>
      <c r="BJ444">
        <v>4.0300000000000002E-2</v>
      </c>
      <c r="BK444">
        <v>1.8200000000000001E-2</v>
      </c>
    </row>
    <row r="445" spans="1:63" x14ac:dyDescent="0.25">
      <c r="A445" t="s">
        <v>447</v>
      </c>
      <c r="B445">
        <v>44685</v>
      </c>
      <c r="C445">
        <v>24.81</v>
      </c>
      <c r="D445">
        <v>132.09</v>
      </c>
      <c r="E445" s="1">
        <v>3277.03</v>
      </c>
      <c r="F445" s="1">
        <v>2815.99</v>
      </c>
      <c r="G445">
        <v>3.0000000000000001E-3</v>
      </c>
      <c r="H445">
        <v>6.9999999999999999E-4</v>
      </c>
      <c r="I445">
        <v>0.14910000000000001</v>
      </c>
      <c r="J445">
        <v>1.4E-3</v>
      </c>
      <c r="K445">
        <v>5.6399999999999999E-2</v>
      </c>
      <c r="L445">
        <v>0.67720000000000002</v>
      </c>
      <c r="M445">
        <v>0.11219999999999999</v>
      </c>
      <c r="N445">
        <v>0.94159999999999999</v>
      </c>
      <c r="O445">
        <v>1.4999999999999999E-2</v>
      </c>
      <c r="P445">
        <v>0.18609999999999999</v>
      </c>
      <c r="Q445" s="1">
        <v>57649.2</v>
      </c>
      <c r="R445">
        <v>0.25819999999999999</v>
      </c>
      <c r="S445">
        <v>0.1711</v>
      </c>
      <c r="T445">
        <v>0.57069999999999999</v>
      </c>
      <c r="U445">
        <v>22.94</v>
      </c>
      <c r="V445" s="1">
        <v>77292.62</v>
      </c>
      <c r="W445">
        <v>139.4</v>
      </c>
      <c r="X445" s="1">
        <v>100757.61</v>
      </c>
      <c r="Y445">
        <v>0.67420000000000002</v>
      </c>
      <c r="Z445">
        <v>0.2351</v>
      </c>
      <c r="AA445">
        <v>9.0700000000000003E-2</v>
      </c>
      <c r="AB445">
        <v>0.32579999999999998</v>
      </c>
      <c r="AC445">
        <v>100.76</v>
      </c>
      <c r="AD445" s="1">
        <v>3525.33</v>
      </c>
      <c r="AE445">
        <v>452.94</v>
      </c>
      <c r="AF445" s="1">
        <v>91302.49</v>
      </c>
      <c r="AG445" t="s">
        <v>4</v>
      </c>
      <c r="AH445" s="1">
        <v>27740</v>
      </c>
      <c r="AI445" s="1">
        <v>42529.45</v>
      </c>
      <c r="AJ445">
        <v>46.68</v>
      </c>
      <c r="AK445">
        <v>31.58</v>
      </c>
      <c r="AL445">
        <v>35.76</v>
      </c>
      <c r="AM445">
        <v>4.41</v>
      </c>
      <c r="AN445">
        <v>487.94</v>
      </c>
      <c r="AO445">
        <v>0.91990000000000005</v>
      </c>
      <c r="AP445" s="1">
        <v>1623.93</v>
      </c>
      <c r="AQ445" s="1">
        <v>2436.9899999999998</v>
      </c>
      <c r="AR445" s="1">
        <v>7218.38</v>
      </c>
      <c r="AS445">
        <v>800.21</v>
      </c>
      <c r="AT445">
        <v>417.87</v>
      </c>
      <c r="AU445" s="1">
        <v>12497.39</v>
      </c>
      <c r="AV445" s="1">
        <v>9111.2900000000009</v>
      </c>
      <c r="AW445">
        <v>0.59589999999999999</v>
      </c>
      <c r="AX445" s="1">
        <v>3574.58</v>
      </c>
      <c r="AY445">
        <v>0.23380000000000001</v>
      </c>
      <c r="AZ445">
        <v>977.07</v>
      </c>
      <c r="BA445">
        <v>6.3899999999999998E-2</v>
      </c>
      <c r="BB445" s="1">
        <v>1625.75</v>
      </c>
      <c r="BC445">
        <v>0.10630000000000001</v>
      </c>
      <c r="BD445" s="1">
        <v>15288.69</v>
      </c>
      <c r="BE445" s="1">
        <v>5921.41</v>
      </c>
      <c r="BF445">
        <v>2.5935999999999999</v>
      </c>
      <c r="BG445">
        <v>0.48249999999999998</v>
      </c>
      <c r="BH445">
        <v>0.2009</v>
      </c>
      <c r="BI445">
        <v>0.2757</v>
      </c>
      <c r="BJ445">
        <v>2.8199999999999999E-2</v>
      </c>
      <c r="BK445">
        <v>1.2699999999999999E-2</v>
      </c>
    </row>
    <row r="446" spans="1:63" x14ac:dyDescent="0.25">
      <c r="A446" t="s">
        <v>448</v>
      </c>
      <c r="B446">
        <v>44693</v>
      </c>
      <c r="C446">
        <v>9.67</v>
      </c>
      <c r="D446">
        <v>191.35</v>
      </c>
      <c r="E446" s="1">
        <v>1849.76</v>
      </c>
      <c r="F446" s="1">
        <v>1867.58</v>
      </c>
      <c r="G446">
        <v>1.24E-2</v>
      </c>
      <c r="H446">
        <v>8.0000000000000004E-4</v>
      </c>
      <c r="I446">
        <v>6.5100000000000005E-2</v>
      </c>
      <c r="J446">
        <v>1.5E-3</v>
      </c>
      <c r="K446">
        <v>6.7000000000000004E-2</v>
      </c>
      <c r="L446">
        <v>0.79</v>
      </c>
      <c r="M446">
        <v>6.3200000000000006E-2</v>
      </c>
      <c r="N446">
        <v>0.55379999999999996</v>
      </c>
      <c r="O446">
        <v>2.41E-2</v>
      </c>
      <c r="P446">
        <v>0.15790000000000001</v>
      </c>
      <c r="Q446" s="1">
        <v>62195.35</v>
      </c>
      <c r="R446">
        <v>0.2177</v>
      </c>
      <c r="S446">
        <v>0.2152</v>
      </c>
      <c r="T446">
        <v>0.56710000000000005</v>
      </c>
      <c r="U446">
        <v>13.79</v>
      </c>
      <c r="V446" s="1">
        <v>85732.39</v>
      </c>
      <c r="W446">
        <v>130.57</v>
      </c>
      <c r="X446" s="1">
        <v>144195.4</v>
      </c>
      <c r="Y446">
        <v>0.67879999999999996</v>
      </c>
      <c r="Z446">
        <v>0.27010000000000001</v>
      </c>
      <c r="AA446">
        <v>5.0999999999999997E-2</v>
      </c>
      <c r="AB446">
        <v>0.32119999999999999</v>
      </c>
      <c r="AC446">
        <v>144.19999999999999</v>
      </c>
      <c r="AD446" s="1">
        <v>6037.21</v>
      </c>
      <c r="AE446">
        <v>658.41</v>
      </c>
      <c r="AF446" s="1">
        <v>132458.49</v>
      </c>
      <c r="AG446" t="s">
        <v>4</v>
      </c>
      <c r="AH446" s="1">
        <v>31845</v>
      </c>
      <c r="AI446" s="1">
        <v>47855.71</v>
      </c>
      <c r="AJ446">
        <v>62.1</v>
      </c>
      <c r="AK446">
        <v>39.119999999999997</v>
      </c>
      <c r="AL446">
        <v>45.4</v>
      </c>
      <c r="AM446">
        <v>4.8</v>
      </c>
      <c r="AN446">
        <v>403.84</v>
      </c>
      <c r="AO446">
        <v>1.0333000000000001</v>
      </c>
      <c r="AP446" s="1">
        <v>1578.14</v>
      </c>
      <c r="AQ446" s="1">
        <v>1952.47</v>
      </c>
      <c r="AR446" s="1">
        <v>7191.54</v>
      </c>
      <c r="AS446">
        <v>759.5</v>
      </c>
      <c r="AT446">
        <v>354.55</v>
      </c>
      <c r="AU446" s="1">
        <v>11836.21</v>
      </c>
      <c r="AV446" s="1">
        <v>5908.94</v>
      </c>
      <c r="AW446">
        <v>0.43559999999999999</v>
      </c>
      <c r="AX446" s="1">
        <v>5132.29</v>
      </c>
      <c r="AY446">
        <v>0.37840000000000001</v>
      </c>
      <c r="AZ446" s="1">
        <v>1491.9</v>
      </c>
      <c r="BA446">
        <v>0.11</v>
      </c>
      <c r="BB446" s="1">
        <v>1031.46</v>
      </c>
      <c r="BC446">
        <v>7.5999999999999998E-2</v>
      </c>
      <c r="BD446" s="1">
        <v>13564.59</v>
      </c>
      <c r="BE446" s="1">
        <v>4891.84</v>
      </c>
      <c r="BF446">
        <v>1.4221999999999999</v>
      </c>
      <c r="BG446">
        <v>0.54200000000000004</v>
      </c>
      <c r="BH446">
        <v>0.21920000000000001</v>
      </c>
      <c r="BI446">
        <v>0.19370000000000001</v>
      </c>
      <c r="BJ446">
        <v>2.75E-2</v>
      </c>
      <c r="BK446">
        <v>1.77E-2</v>
      </c>
    </row>
    <row r="447" spans="1:63" x14ac:dyDescent="0.25">
      <c r="A447" t="s">
        <v>449</v>
      </c>
      <c r="B447">
        <v>50054</v>
      </c>
      <c r="C447">
        <v>41.95</v>
      </c>
      <c r="D447">
        <v>83.93</v>
      </c>
      <c r="E447" s="1">
        <v>3521.09</v>
      </c>
      <c r="F447" s="1">
        <v>3436.78</v>
      </c>
      <c r="G447">
        <v>4.07E-2</v>
      </c>
      <c r="H447">
        <v>5.0000000000000001E-4</v>
      </c>
      <c r="I447">
        <v>2.8400000000000002E-2</v>
      </c>
      <c r="J447">
        <v>6.9999999999999999E-4</v>
      </c>
      <c r="K447">
        <v>3.3500000000000002E-2</v>
      </c>
      <c r="L447">
        <v>0.86060000000000003</v>
      </c>
      <c r="M447">
        <v>3.56E-2</v>
      </c>
      <c r="N447">
        <v>9.6799999999999997E-2</v>
      </c>
      <c r="O447">
        <v>1.0200000000000001E-2</v>
      </c>
      <c r="P447">
        <v>0.10920000000000001</v>
      </c>
      <c r="Q447" s="1">
        <v>71445.009999999995</v>
      </c>
      <c r="R447">
        <v>0.19239999999999999</v>
      </c>
      <c r="S447">
        <v>0.1699</v>
      </c>
      <c r="T447">
        <v>0.63780000000000003</v>
      </c>
      <c r="U447">
        <v>21.65</v>
      </c>
      <c r="V447" s="1">
        <v>94047.87</v>
      </c>
      <c r="W447">
        <v>160.36000000000001</v>
      </c>
      <c r="X447" s="1">
        <v>259028.26</v>
      </c>
      <c r="Y447">
        <v>0.85040000000000004</v>
      </c>
      <c r="Z447">
        <v>0.11509999999999999</v>
      </c>
      <c r="AA447">
        <v>3.4500000000000003E-2</v>
      </c>
      <c r="AB447">
        <v>0.14960000000000001</v>
      </c>
      <c r="AC447">
        <v>259.02999999999997</v>
      </c>
      <c r="AD447" s="1">
        <v>9682.83</v>
      </c>
      <c r="AE447" s="1">
        <v>1086.4100000000001</v>
      </c>
      <c r="AF447" s="1">
        <v>279579.13</v>
      </c>
      <c r="AG447" t="s">
        <v>4</v>
      </c>
      <c r="AH447" s="1">
        <v>53946</v>
      </c>
      <c r="AI447" s="1">
        <v>132740.75</v>
      </c>
      <c r="AJ447">
        <v>69.03</v>
      </c>
      <c r="AK447">
        <v>36.57</v>
      </c>
      <c r="AL447">
        <v>41.65</v>
      </c>
      <c r="AM447">
        <v>4.6100000000000003</v>
      </c>
      <c r="AN447" s="1">
        <v>1304.96</v>
      </c>
      <c r="AO447">
        <v>0.5927</v>
      </c>
      <c r="AP447" s="1">
        <v>1547.36</v>
      </c>
      <c r="AQ447" s="1">
        <v>2224.0500000000002</v>
      </c>
      <c r="AR447" s="1">
        <v>7403.84</v>
      </c>
      <c r="AS447">
        <v>838.17</v>
      </c>
      <c r="AT447">
        <v>382.82</v>
      </c>
      <c r="AU447" s="1">
        <v>12396.25</v>
      </c>
      <c r="AV447" s="1">
        <v>3040.58</v>
      </c>
      <c r="AW447">
        <v>0.23330000000000001</v>
      </c>
      <c r="AX447" s="1">
        <v>8458.73</v>
      </c>
      <c r="AY447">
        <v>0.64900000000000002</v>
      </c>
      <c r="AZ447" s="1">
        <v>1153.3599999999999</v>
      </c>
      <c r="BA447">
        <v>8.8499999999999995E-2</v>
      </c>
      <c r="BB447">
        <v>380.34</v>
      </c>
      <c r="BC447">
        <v>2.92E-2</v>
      </c>
      <c r="BD447" s="1">
        <v>13033.02</v>
      </c>
      <c r="BE447" s="1">
        <v>1614.52</v>
      </c>
      <c r="BF447">
        <v>0.1381</v>
      </c>
      <c r="BG447">
        <v>0.59370000000000001</v>
      </c>
      <c r="BH447">
        <v>0.22420000000000001</v>
      </c>
      <c r="BI447">
        <v>0.13650000000000001</v>
      </c>
      <c r="BJ447">
        <v>3.09E-2</v>
      </c>
      <c r="BK447">
        <v>1.47E-2</v>
      </c>
    </row>
    <row r="448" spans="1:63" x14ac:dyDescent="0.25">
      <c r="A448" t="s">
        <v>450</v>
      </c>
      <c r="B448">
        <v>47001</v>
      </c>
      <c r="C448">
        <v>22.57</v>
      </c>
      <c r="D448">
        <v>269.47000000000003</v>
      </c>
      <c r="E448" s="1">
        <v>6082.33</v>
      </c>
      <c r="F448" s="1">
        <v>5765.35</v>
      </c>
      <c r="G448">
        <v>3.4200000000000001E-2</v>
      </c>
      <c r="H448">
        <v>1.1999999999999999E-3</v>
      </c>
      <c r="I448">
        <v>0.20530000000000001</v>
      </c>
      <c r="J448">
        <v>1.4E-3</v>
      </c>
      <c r="K448">
        <v>8.7300000000000003E-2</v>
      </c>
      <c r="L448">
        <v>0.59630000000000005</v>
      </c>
      <c r="M448">
        <v>7.4200000000000002E-2</v>
      </c>
      <c r="N448">
        <v>0.48749999999999999</v>
      </c>
      <c r="O448">
        <v>4.8500000000000001E-2</v>
      </c>
      <c r="P448">
        <v>0.15609999999999999</v>
      </c>
      <c r="Q448" s="1">
        <v>67358.14</v>
      </c>
      <c r="R448">
        <v>0.18340000000000001</v>
      </c>
      <c r="S448">
        <v>0.19670000000000001</v>
      </c>
      <c r="T448">
        <v>0.61990000000000001</v>
      </c>
      <c r="U448">
        <v>38.380000000000003</v>
      </c>
      <c r="V448" s="1">
        <v>92831.679999999993</v>
      </c>
      <c r="W448">
        <v>155.84</v>
      </c>
      <c r="X448" s="1">
        <v>171146.92</v>
      </c>
      <c r="Y448">
        <v>0.70130000000000003</v>
      </c>
      <c r="Z448">
        <v>0.25490000000000002</v>
      </c>
      <c r="AA448">
        <v>4.3799999999999999E-2</v>
      </c>
      <c r="AB448">
        <v>0.29870000000000002</v>
      </c>
      <c r="AC448">
        <v>171.15</v>
      </c>
      <c r="AD448" s="1">
        <v>7586.07</v>
      </c>
      <c r="AE448">
        <v>833.19</v>
      </c>
      <c r="AF448" s="1">
        <v>161537.35</v>
      </c>
      <c r="AG448" t="s">
        <v>4</v>
      </c>
      <c r="AH448" s="1">
        <v>35049</v>
      </c>
      <c r="AI448" s="1">
        <v>55694.22</v>
      </c>
      <c r="AJ448">
        <v>71.87</v>
      </c>
      <c r="AK448">
        <v>41.75</v>
      </c>
      <c r="AL448">
        <v>49.62</v>
      </c>
      <c r="AM448">
        <v>5.32</v>
      </c>
      <c r="AN448">
        <v>812.07</v>
      </c>
      <c r="AO448">
        <v>0.96599999999999997</v>
      </c>
      <c r="AP448" s="1">
        <v>1524.02</v>
      </c>
      <c r="AQ448" s="1">
        <v>2162.61</v>
      </c>
      <c r="AR448" s="1">
        <v>7327.15</v>
      </c>
      <c r="AS448">
        <v>809.56</v>
      </c>
      <c r="AT448">
        <v>402.32</v>
      </c>
      <c r="AU448" s="1">
        <v>12225.65</v>
      </c>
      <c r="AV448" s="1">
        <v>4800.75</v>
      </c>
      <c r="AW448">
        <v>0.35120000000000001</v>
      </c>
      <c r="AX448" s="1">
        <v>6907.97</v>
      </c>
      <c r="AY448">
        <v>0.50539999999999996</v>
      </c>
      <c r="AZ448" s="1">
        <v>1052.19</v>
      </c>
      <c r="BA448">
        <v>7.6999999999999999E-2</v>
      </c>
      <c r="BB448">
        <v>907.52</v>
      </c>
      <c r="BC448">
        <v>6.6400000000000001E-2</v>
      </c>
      <c r="BD448" s="1">
        <v>13668.43</v>
      </c>
      <c r="BE448" s="1">
        <v>2886.04</v>
      </c>
      <c r="BF448">
        <v>0.60370000000000001</v>
      </c>
      <c r="BG448">
        <v>0.56789999999999996</v>
      </c>
      <c r="BH448">
        <v>0.2132</v>
      </c>
      <c r="BI448">
        <v>0.1759</v>
      </c>
      <c r="BJ448">
        <v>2.8199999999999999E-2</v>
      </c>
      <c r="BK448">
        <v>1.4800000000000001E-2</v>
      </c>
    </row>
    <row r="449" spans="1:63" x14ac:dyDescent="0.25">
      <c r="A449" t="s">
        <v>451</v>
      </c>
      <c r="B449">
        <v>46599</v>
      </c>
      <c r="C449">
        <v>12.19</v>
      </c>
      <c r="D449">
        <v>150.77000000000001</v>
      </c>
      <c r="E449" s="1">
        <v>1837.96</v>
      </c>
      <c r="F449" s="1">
        <v>1725.07</v>
      </c>
      <c r="G449">
        <v>2.1700000000000001E-2</v>
      </c>
      <c r="H449">
        <v>1.1000000000000001E-3</v>
      </c>
      <c r="I449">
        <v>0.34839999999999999</v>
      </c>
      <c r="J449">
        <v>8.0000000000000004E-4</v>
      </c>
      <c r="K449">
        <v>8.7300000000000003E-2</v>
      </c>
      <c r="L449">
        <v>0.46250000000000002</v>
      </c>
      <c r="M449">
        <v>7.8399999999999997E-2</v>
      </c>
      <c r="N449">
        <v>0.56340000000000001</v>
      </c>
      <c r="O449">
        <v>3.6999999999999998E-2</v>
      </c>
      <c r="P449">
        <v>0.15809999999999999</v>
      </c>
      <c r="Q449" s="1">
        <v>66696.759999999995</v>
      </c>
      <c r="R449">
        <v>0.251</v>
      </c>
      <c r="S449">
        <v>0.20030000000000001</v>
      </c>
      <c r="T449">
        <v>0.54859999999999998</v>
      </c>
      <c r="U449">
        <v>16.21</v>
      </c>
      <c r="V449" s="1">
        <v>86690.36</v>
      </c>
      <c r="W449">
        <v>110.46</v>
      </c>
      <c r="X449" s="1">
        <v>181771.9</v>
      </c>
      <c r="Y449">
        <v>0.65869999999999995</v>
      </c>
      <c r="Z449">
        <v>0.29430000000000001</v>
      </c>
      <c r="AA449">
        <v>4.6899999999999997E-2</v>
      </c>
      <c r="AB449">
        <v>0.34129999999999999</v>
      </c>
      <c r="AC449">
        <v>181.77</v>
      </c>
      <c r="AD449" s="1">
        <v>9065.99</v>
      </c>
      <c r="AE449">
        <v>880.95</v>
      </c>
      <c r="AF449" s="1">
        <v>165900.12</v>
      </c>
      <c r="AG449" t="s">
        <v>4</v>
      </c>
      <c r="AH449" s="1">
        <v>34542</v>
      </c>
      <c r="AI449" s="1">
        <v>54923.46</v>
      </c>
      <c r="AJ449">
        <v>74.22</v>
      </c>
      <c r="AK449">
        <v>45.83</v>
      </c>
      <c r="AL449">
        <v>53.67</v>
      </c>
      <c r="AM449">
        <v>5.0199999999999996</v>
      </c>
      <c r="AN449" s="1">
        <v>2669.6</v>
      </c>
      <c r="AO449">
        <v>1.1266</v>
      </c>
      <c r="AP449" s="1">
        <v>1998.34</v>
      </c>
      <c r="AQ449" s="1">
        <v>2390.9499999999998</v>
      </c>
      <c r="AR449" s="1">
        <v>7968.31</v>
      </c>
      <c r="AS449">
        <v>943.82</v>
      </c>
      <c r="AT449">
        <v>463.74</v>
      </c>
      <c r="AU449" s="1">
        <v>13765.16</v>
      </c>
      <c r="AV449" s="1">
        <v>4923.29</v>
      </c>
      <c r="AW449">
        <v>0.31130000000000002</v>
      </c>
      <c r="AX449" s="1">
        <v>8512.99</v>
      </c>
      <c r="AY449">
        <v>0.53839999999999999</v>
      </c>
      <c r="AZ449" s="1">
        <v>1297.31</v>
      </c>
      <c r="BA449">
        <v>8.2000000000000003E-2</v>
      </c>
      <c r="BB449" s="1">
        <v>1079.3599999999999</v>
      </c>
      <c r="BC449">
        <v>6.83E-2</v>
      </c>
      <c r="BD449" s="1">
        <v>15812.95</v>
      </c>
      <c r="BE449" s="1">
        <v>2818.76</v>
      </c>
      <c r="BF449">
        <v>0.58730000000000004</v>
      </c>
      <c r="BG449">
        <v>0.54779999999999995</v>
      </c>
      <c r="BH449">
        <v>0.20610000000000001</v>
      </c>
      <c r="BI449">
        <v>0.20100000000000001</v>
      </c>
      <c r="BJ449">
        <v>2.8899999999999999E-2</v>
      </c>
      <c r="BK449">
        <v>1.6199999999999999E-2</v>
      </c>
    </row>
    <row r="450" spans="1:63" x14ac:dyDescent="0.25">
      <c r="A450" t="s">
        <v>452</v>
      </c>
      <c r="B450">
        <v>48439</v>
      </c>
      <c r="C450">
        <v>111.62</v>
      </c>
      <c r="D450">
        <v>7.64</v>
      </c>
      <c r="E450">
        <v>852.46</v>
      </c>
      <c r="F450">
        <v>809.46</v>
      </c>
      <c r="G450">
        <v>1.9E-3</v>
      </c>
      <c r="H450">
        <v>4.0000000000000002E-4</v>
      </c>
      <c r="I450">
        <v>5.0000000000000001E-3</v>
      </c>
      <c r="J450">
        <v>1.1999999999999999E-3</v>
      </c>
      <c r="K450">
        <v>2.4500000000000001E-2</v>
      </c>
      <c r="L450">
        <v>0.94210000000000005</v>
      </c>
      <c r="M450">
        <v>2.4799999999999999E-2</v>
      </c>
      <c r="N450">
        <v>0.42459999999999998</v>
      </c>
      <c r="O450">
        <v>3.0000000000000001E-3</v>
      </c>
      <c r="P450">
        <v>0.14430000000000001</v>
      </c>
      <c r="Q450" s="1">
        <v>53050.45</v>
      </c>
      <c r="R450">
        <v>0.23130000000000001</v>
      </c>
      <c r="S450">
        <v>0.17799999999999999</v>
      </c>
      <c r="T450">
        <v>0.59060000000000001</v>
      </c>
      <c r="U450">
        <v>9.6999999999999993</v>
      </c>
      <c r="V450" s="1">
        <v>61646.44</v>
      </c>
      <c r="W450">
        <v>84.36</v>
      </c>
      <c r="X450" s="1">
        <v>177383.87</v>
      </c>
      <c r="Y450">
        <v>0.81840000000000002</v>
      </c>
      <c r="Z450">
        <v>8.4699999999999998E-2</v>
      </c>
      <c r="AA450">
        <v>9.69E-2</v>
      </c>
      <c r="AB450">
        <v>0.18160000000000001</v>
      </c>
      <c r="AC450">
        <v>177.38</v>
      </c>
      <c r="AD450" s="1">
        <v>4445.71</v>
      </c>
      <c r="AE450">
        <v>498.73</v>
      </c>
      <c r="AF450" s="1">
        <v>161523.76</v>
      </c>
      <c r="AG450" t="s">
        <v>4</v>
      </c>
      <c r="AH450" s="1">
        <v>33599</v>
      </c>
      <c r="AI450" s="1">
        <v>51320.45</v>
      </c>
      <c r="AJ450">
        <v>36.380000000000003</v>
      </c>
      <c r="AK450">
        <v>23.56</v>
      </c>
      <c r="AL450">
        <v>26.53</v>
      </c>
      <c r="AM450">
        <v>4.49</v>
      </c>
      <c r="AN450" s="1">
        <v>1348.2</v>
      </c>
      <c r="AO450">
        <v>1.4917</v>
      </c>
      <c r="AP450" s="1">
        <v>1733.57</v>
      </c>
      <c r="AQ450" s="1">
        <v>2576.37</v>
      </c>
      <c r="AR450" s="1">
        <v>6879.82</v>
      </c>
      <c r="AS450">
        <v>655.30999999999995</v>
      </c>
      <c r="AT450">
        <v>346.75</v>
      </c>
      <c r="AU450" s="1">
        <v>12191.82</v>
      </c>
      <c r="AV450" s="1">
        <v>7034.36</v>
      </c>
      <c r="AW450">
        <v>0.47949999999999998</v>
      </c>
      <c r="AX450" s="1">
        <v>5023.4399999999996</v>
      </c>
      <c r="AY450">
        <v>0.34239999999999998</v>
      </c>
      <c r="AZ450" s="1">
        <v>1758.03</v>
      </c>
      <c r="BA450">
        <v>0.1198</v>
      </c>
      <c r="BB450">
        <v>853.38</v>
      </c>
      <c r="BC450">
        <v>5.8200000000000002E-2</v>
      </c>
      <c r="BD450" s="1">
        <v>14669.21</v>
      </c>
      <c r="BE450" s="1">
        <v>5703.51</v>
      </c>
      <c r="BF450">
        <v>1.9571000000000001</v>
      </c>
      <c r="BG450">
        <v>0.50429999999999997</v>
      </c>
      <c r="BH450">
        <v>0.22370000000000001</v>
      </c>
      <c r="BI450">
        <v>0.21</v>
      </c>
      <c r="BJ450">
        <v>3.7999999999999999E-2</v>
      </c>
      <c r="BK450">
        <v>2.4E-2</v>
      </c>
    </row>
    <row r="451" spans="1:63" x14ac:dyDescent="0.25">
      <c r="A451" t="s">
        <v>453</v>
      </c>
      <c r="B451">
        <v>47506</v>
      </c>
      <c r="C451">
        <v>91.62</v>
      </c>
      <c r="D451">
        <v>7.28</v>
      </c>
      <c r="E451">
        <v>666.75</v>
      </c>
      <c r="F451">
        <v>667.59</v>
      </c>
      <c r="G451">
        <v>2.3E-3</v>
      </c>
      <c r="H451">
        <v>5.0000000000000001E-4</v>
      </c>
      <c r="I451">
        <v>5.1999999999999998E-3</v>
      </c>
      <c r="J451">
        <v>1.8E-3</v>
      </c>
      <c r="K451">
        <v>2.4E-2</v>
      </c>
      <c r="L451">
        <v>0.9425</v>
      </c>
      <c r="M451">
        <v>2.3699999999999999E-2</v>
      </c>
      <c r="N451">
        <v>0.34129999999999999</v>
      </c>
      <c r="O451">
        <v>1.5E-3</v>
      </c>
      <c r="P451">
        <v>0.14560000000000001</v>
      </c>
      <c r="Q451" s="1">
        <v>54387.86</v>
      </c>
      <c r="R451">
        <v>0.24660000000000001</v>
      </c>
      <c r="S451">
        <v>0.1875</v>
      </c>
      <c r="T451">
        <v>0.56589999999999996</v>
      </c>
      <c r="U451">
        <v>7.66</v>
      </c>
      <c r="V451" s="1">
        <v>64937.71</v>
      </c>
      <c r="W451">
        <v>83.59</v>
      </c>
      <c r="X451" s="1">
        <v>189475.49</v>
      </c>
      <c r="Y451">
        <v>0.75390000000000001</v>
      </c>
      <c r="Z451">
        <v>7.3999999999999996E-2</v>
      </c>
      <c r="AA451">
        <v>0.17199999999999999</v>
      </c>
      <c r="AB451">
        <v>0.24610000000000001</v>
      </c>
      <c r="AC451">
        <v>189.48</v>
      </c>
      <c r="AD451" s="1">
        <v>4891.05</v>
      </c>
      <c r="AE451">
        <v>482.78</v>
      </c>
      <c r="AF451" s="1">
        <v>167716.37</v>
      </c>
      <c r="AG451" t="s">
        <v>4</v>
      </c>
      <c r="AH451" s="1">
        <v>33859</v>
      </c>
      <c r="AI451" s="1">
        <v>51298.16</v>
      </c>
      <c r="AJ451">
        <v>36.909999999999997</v>
      </c>
      <c r="AK451">
        <v>23.58</v>
      </c>
      <c r="AL451">
        <v>25.78</v>
      </c>
      <c r="AM451">
        <v>4.5599999999999996</v>
      </c>
      <c r="AN451" s="1">
        <v>1569.06</v>
      </c>
      <c r="AO451">
        <v>1.5982000000000001</v>
      </c>
      <c r="AP451" s="1">
        <v>1824.66</v>
      </c>
      <c r="AQ451" s="1">
        <v>2703.9</v>
      </c>
      <c r="AR451" s="1">
        <v>6970.48</v>
      </c>
      <c r="AS451">
        <v>609.08000000000004</v>
      </c>
      <c r="AT451">
        <v>325.27</v>
      </c>
      <c r="AU451" s="1">
        <v>12433.38</v>
      </c>
      <c r="AV451" s="1">
        <v>7197.58</v>
      </c>
      <c r="AW451">
        <v>0.4698</v>
      </c>
      <c r="AX451" s="1">
        <v>5470.13</v>
      </c>
      <c r="AY451">
        <v>0.35699999999999998</v>
      </c>
      <c r="AZ451" s="1">
        <v>1914.76</v>
      </c>
      <c r="BA451">
        <v>0.125</v>
      </c>
      <c r="BB451">
        <v>738.3</v>
      </c>
      <c r="BC451">
        <v>4.82E-2</v>
      </c>
      <c r="BD451" s="1">
        <v>15320.76</v>
      </c>
      <c r="BE451" s="1">
        <v>6444.31</v>
      </c>
      <c r="BF451">
        <v>2.2764000000000002</v>
      </c>
      <c r="BG451">
        <v>0.51049999999999995</v>
      </c>
      <c r="BH451">
        <v>0.21099999999999999</v>
      </c>
      <c r="BI451">
        <v>0.21659999999999999</v>
      </c>
      <c r="BJ451">
        <v>3.7600000000000001E-2</v>
      </c>
      <c r="BK451">
        <v>2.4299999999999999E-2</v>
      </c>
    </row>
    <row r="452" spans="1:63" x14ac:dyDescent="0.25">
      <c r="A452" t="s">
        <v>454</v>
      </c>
      <c r="B452">
        <v>46474</v>
      </c>
      <c r="C452">
        <v>163.13999999999999</v>
      </c>
      <c r="D452">
        <v>8.9700000000000006</v>
      </c>
      <c r="E452" s="1">
        <v>1462.96</v>
      </c>
      <c r="F452" s="1">
        <v>1375.74</v>
      </c>
      <c r="G452">
        <v>1.6999999999999999E-3</v>
      </c>
      <c r="H452">
        <v>2.0000000000000001E-4</v>
      </c>
      <c r="I452">
        <v>5.8999999999999999E-3</v>
      </c>
      <c r="J452">
        <v>1.1000000000000001E-3</v>
      </c>
      <c r="K452">
        <v>1.46E-2</v>
      </c>
      <c r="L452">
        <v>0.95230000000000004</v>
      </c>
      <c r="M452">
        <v>2.41E-2</v>
      </c>
      <c r="N452">
        <v>0.48459999999999998</v>
      </c>
      <c r="O452">
        <v>1.6000000000000001E-3</v>
      </c>
      <c r="P452">
        <v>0.1593</v>
      </c>
      <c r="Q452" s="1">
        <v>54426.21</v>
      </c>
      <c r="R452">
        <v>0.2074</v>
      </c>
      <c r="S452">
        <v>0.20169999999999999</v>
      </c>
      <c r="T452">
        <v>0.59089999999999998</v>
      </c>
      <c r="U452">
        <v>12.64</v>
      </c>
      <c r="V452" s="1">
        <v>67848.61</v>
      </c>
      <c r="W452">
        <v>111.24</v>
      </c>
      <c r="X452" s="1">
        <v>188493.59</v>
      </c>
      <c r="Y452">
        <v>0.62829999999999997</v>
      </c>
      <c r="Z452">
        <v>0.1457</v>
      </c>
      <c r="AA452">
        <v>0.22600000000000001</v>
      </c>
      <c r="AB452">
        <v>0.37169999999999997</v>
      </c>
      <c r="AC452">
        <v>188.49</v>
      </c>
      <c r="AD452" s="1">
        <v>4957.9799999999996</v>
      </c>
      <c r="AE452">
        <v>407.11</v>
      </c>
      <c r="AF452" s="1">
        <v>153976.95999999999</v>
      </c>
      <c r="AG452" t="s">
        <v>4</v>
      </c>
      <c r="AH452" s="1">
        <v>31341</v>
      </c>
      <c r="AI452" s="1">
        <v>48471.19</v>
      </c>
      <c r="AJ452">
        <v>33.97</v>
      </c>
      <c r="AK452">
        <v>23.21</v>
      </c>
      <c r="AL452">
        <v>25.92</v>
      </c>
      <c r="AM452">
        <v>4.26</v>
      </c>
      <c r="AN452" s="1">
        <v>1413.98</v>
      </c>
      <c r="AO452">
        <v>1.0961000000000001</v>
      </c>
      <c r="AP452" s="1">
        <v>1538.19</v>
      </c>
      <c r="AQ452" s="1">
        <v>2528.15</v>
      </c>
      <c r="AR452" s="1">
        <v>6633.7</v>
      </c>
      <c r="AS452">
        <v>522.82000000000005</v>
      </c>
      <c r="AT452">
        <v>271.19</v>
      </c>
      <c r="AU452" s="1">
        <v>11494.04</v>
      </c>
      <c r="AV452" s="1">
        <v>7195.58</v>
      </c>
      <c r="AW452">
        <v>0.51470000000000005</v>
      </c>
      <c r="AX452" s="1">
        <v>4621.42</v>
      </c>
      <c r="AY452">
        <v>0.33050000000000002</v>
      </c>
      <c r="AZ452" s="1">
        <v>1222.3599999999999</v>
      </c>
      <c r="BA452">
        <v>8.7400000000000005E-2</v>
      </c>
      <c r="BB452">
        <v>942.12</v>
      </c>
      <c r="BC452">
        <v>6.7400000000000002E-2</v>
      </c>
      <c r="BD452" s="1">
        <v>13981.48</v>
      </c>
      <c r="BE452" s="1">
        <v>5982.25</v>
      </c>
      <c r="BF452">
        <v>2.1305000000000001</v>
      </c>
      <c r="BG452">
        <v>0.51600000000000001</v>
      </c>
      <c r="BH452">
        <v>0.2354</v>
      </c>
      <c r="BI452">
        <v>0.19620000000000001</v>
      </c>
      <c r="BJ452">
        <v>3.7699999999999997E-2</v>
      </c>
      <c r="BK452">
        <v>1.47E-2</v>
      </c>
    </row>
    <row r="453" spans="1:63" x14ac:dyDescent="0.25">
      <c r="A453" t="s">
        <v>455</v>
      </c>
      <c r="B453">
        <v>46078</v>
      </c>
      <c r="C453">
        <v>81</v>
      </c>
      <c r="D453">
        <v>13.9</v>
      </c>
      <c r="E453" s="1">
        <v>1126.27</v>
      </c>
      <c r="F453" s="1">
        <v>1074.02</v>
      </c>
      <c r="G453">
        <v>3.0999999999999999E-3</v>
      </c>
      <c r="H453">
        <v>5.0000000000000001E-4</v>
      </c>
      <c r="I453">
        <v>1.06E-2</v>
      </c>
      <c r="J453">
        <v>1.1999999999999999E-3</v>
      </c>
      <c r="K453">
        <v>2.9100000000000001E-2</v>
      </c>
      <c r="L453">
        <v>0.92149999999999999</v>
      </c>
      <c r="M453">
        <v>3.39E-2</v>
      </c>
      <c r="N453">
        <v>0.56869999999999998</v>
      </c>
      <c r="O453">
        <v>2.2000000000000001E-3</v>
      </c>
      <c r="P453">
        <v>0.1726</v>
      </c>
      <c r="Q453" s="1">
        <v>53857.07</v>
      </c>
      <c r="R453">
        <v>0.25069999999999998</v>
      </c>
      <c r="S453">
        <v>0.21560000000000001</v>
      </c>
      <c r="T453">
        <v>0.53380000000000005</v>
      </c>
      <c r="U453">
        <v>10.77</v>
      </c>
      <c r="V453" s="1">
        <v>66499.55</v>
      </c>
      <c r="W453">
        <v>100.9</v>
      </c>
      <c r="X453" s="1">
        <v>139366.42000000001</v>
      </c>
      <c r="Y453">
        <v>0.76290000000000002</v>
      </c>
      <c r="Z453">
        <v>0.13039999999999999</v>
      </c>
      <c r="AA453">
        <v>0.1067</v>
      </c>
      <c r="AB453">
        <v>0.23710000000000001</v>
      </c>
      <c r="AC453">
        <v>139.37</v>
      </c>
      <c r="AD453" s="1">
        <v>3633.81</v>
      </c>
      <c r="AE453">
        <v>430.69</v>
      </c>
      <c r="AF453" s="1">
        <v>126107.36</v>
      </c>
      <c r="AG453" t="s">
        <v>4</v>
      </c>
      <c r="AH453" s="1">
        <v>30758</v>
      </c>
      <c r="AI453" s="1">
        <v>46000.6</v>
      </c>
      <c r="AJ453">
        <v>38.020000000000003</v>
      </c>
      <c r="AK453">
        <v>24.03</v>
      </c>
      <c r="AL453">
        <v>27.51</v>
      </c>
      <c r="AM453">
        <v>4.04</v>
      </c>
      <c r="AN453" s="1">
        <v>1316.74</v>
      </c>
      <c r="AO453">
        <v>1.1194999999999999</v>
      </c>
      <c r="AP453" s="1">
        <v>1567.02</v>
      </c>
      <c r="AQ453" s="1">
        <v>2419.7399999999998</v>
      </c>
      <c r="AR453" s="1">
        <v>6851.02</v>
      </c>
      <c r="AS453">
        <v>652.6</v>
      </c>
      <c r="AT453">
        <v>321.10000000000002</v>
      </c>
      <c r="AU453" s="1">
        <v>11811.47</v>
      </c>
      <c r="AV453" s="1">
        <v>7814.83</v>
      </c>
      <c r="AW453">
        <v>0.56120000000000003</v>
      </c>
      <c r="AX453" s="1">
        <v>3658.48</v>
      </c>
      <c r="AY453">
        <v>0.26269999999999999</v>
      </c>
      <c r="AZ453" s="1">
        <v>1437.75</v>
      </c>
      <c r="BA453">
        <v>0.1033</v>
      </c>
      <c r="BB453" s="1">
        <v>1013.82</v>
      </c>
      <c r="BC453">
        <v>7.2800000000000004E-2</v>
      </c>
      <c r="BD453" s="1">
        <v>13924.88</v>
      </c>
      <c r="BE453" s="1">
        <v>6512.93</v>
      </c>
      <c r="BF453">
        <v>2.6084999999999998</v>
      </c>
      <c r="BG453">
        <v>0.5091</v>
      </c>
      <c r="BH453">
        <v>0.2258</v>
      </c>
      <c r="BI453">
        <v>0.20780000000000001</v>
      </c>
      <c r="BJ453">
        <v>3.39E-2</v>
      </c>
      <c r="BK453">
        <v>2.3300000000000001E-2</v>
      </c>
    </row>
    <row r="454" spans="1:63" x14ac:dyDescent="0.25">
      <c r="A454" t="s">
        <v>456</v>
      </c>
      <c r="B454">
        <v>45591</v>
      </c>
      <c r="C454">
        <v>23.57</v>
      </c>
      <c r="D454">
        <v>54.86</v>
      </c>
      <c r="E454" s="1">
        <v>1293.03</v>
      </c>
      <c r="F454" s="1">
        <v>1262.93</v>
      </c>
      <c r="G454">
        <v>6.0000000000000001E-3</v>
      </c>
      <c r="H454">
        <v>5.0000000000000001E-4</v>
      </c>
      <c r="I454">
        <v>9.2999999999999992E-3</v>
      </c>
      <c r="J454">
        <v>8.0000000000000004E-4</v>
      </c>
      <c r="K454">
        <v>2.7799999999999998E-2</v>
      </c>
      <c r="L454">
        <v>0.9204</v>
      </c>
      <c r="M454">
        <v>3.5099999999999999E-2</v>
      </c>
      <c r="N454">
        <v>0.45540000000000003</v>
      </c>
      <c r="O454">
        <v>6.4999999999999997E-3</v>
      </c>
      <c r="P454">
        <v>0.14879999999999999</v>
      </c>
      <c r="Q454" s="1">
        <v>56237.7</v>
      </c>
      <c r="R454">
        <v>0.2273</v>
      </c>
      <c r="S454">
        <v>0.19489999999999999</v>
      </c>
      <c r="T454">
        <v>0.57789999999999997</v>
      </c>
      <c r="U454">
        <v>11.16</v>
      </c>
      <c r="V454" s="1">
        <v>69333.399999999994</v>
      </c>
      <c r="W454">
        <v>111.99</v>
      </c>
      <c r="X454" s="1">
        <v>144817.76999999999</v>
      </c>
      <c r="Y454">
        <v>0.7409</v>
      </c>
      <c r="Z454">
        <v>0.1739</v>
      </c>
      <c r="AA454">
        <v>8.5199999999999998E-2</v>
      </c>
      <c r="AB454">
        <v>0.2591</v>
      </c>
      <c r="AC454">
        <v>144.82</v>
      </c>
      <c r="AD454" s="1">
        <v>4477.46</v>
      </c>
      <c r="AE454">
        <v>534.36</v>
      </c>
      <c r="AF454" s="1">
        <v>126627.31</v>
      </c>
      <c r="AG454" t="s">
        <v>4</v>
      </c>
      <c r="AH454" s="1">
        <v>32255</v>
      </c>
      <c r="AI454" s="1">
        <v>49619.78</v>
      </c>
      <c r="AJ454">
        <v>44.44</v>
      </c>
      <c r="AK454">
        <v>27.45</v>
      </c>
      <c r="AL454">
        <v>35.61</v>
      </c>
      <c r="AM454">
        <v>4.28</v>
      </c>
      <c r="AN454" s="1">
        <v>1094.83</v>
      </c>
      <c r="AO454">
        <v>0.86580000000000001</v>
      </c>
      <c r="AP454" s="1">
        <v>1460.13</v>
      </c>
      <c r="AQ454" s="1">
        <v>1987.74</v>
      </c>
      <c r="AR454" s="1">
        <v>6312.08</v>
      </c>
      <c r="AS454">
        <v>618.25</v>
      </c>
      <c r="AT454">
        <v>339.28</v>
      </c>
      <c r="AU454" s="1">
        <v>10717.48</v>
      </c>
      <c r="AV454" s="1">
        <v>6176.4</v>
      </c>
      <c r="AW454">
        <v>0.48809999999999998</v>
      </c>
      <c r="AX454" s="1">
        <v>4137.99</v>
      </c>
      <c r="AY454">
        <v>0.32700000000000001</v>
      </c>
      <c r="AZ454" s="1">
        <v>1483.12</v>
      </c>
      <c r="BA454">
        <v>0.1172</v>
      </c>
      <c r="BB454">
        <v>857.61</v>
      </c>
      <c r="BC454">
        <v>6.7799999999999999E-2</v>
      </c>
      <c r="BD454" s="1">
        <v>12655.12</v>
      </c>
      <c r="BE454" s="1">
        <v>5006.3100000000004</v>
      </c>
      <c r="BF454">
        <v>1.5019</v>
      </c>
      <c r="BG454">
        <v>0.51400000000000001</v>
      </c>
      <c r="BH454">
        <v>0.22220000000000001</v>
      </c>
      <c r="BI454">
        <v>0.21160000000000001</v>
      </c>
      <c r="BJ454">
        <v>3.2099999999999997E-2</v>
      </c>
      <c r="BK454">
        <v>2.01E-2</v>
      </c>
    </row>
    <row r="455" spans="1:63" x14ac:dyDescent="0.25">
      <c r="A455" t="s">
        <v>457</v>
      </c>
      <c r="B455">
        <v>48447</v>
      </c>
      <c r="C455">
        <v>88.38</v>
      </c>
      <c r="D455">
        <v>21.35</v>
      </c>
      <c r="E455" s="1">
        <v>1886.94</v>
      </c>
      <c r="F455" s="1">
        <v>1852.14</v>
      </c>
      <c r="G455">
        <v>5.7999999999999996E-3</v>
      </c>
      <c r="H455">
        <v>4.1999999999999997E-3</v>
      </c>
      <c r="I455">
        <v>1.15E-2</v>
      </c>
      <c r="J455">
        <v>1.1999999999999999E-3</v>
      </c>
      <c r="K455">
        <v>3.8800000000000001E-2</v>
      </c>
      <c r="L455">
        <v>0.90210000000000001</v>
      </c>
      <c r="M455">
        <v>3.6499999999999998E-2</v>
      </c>
      <c r="N455">
        <v>0.40389999999999998</v>
      </c>
      <c r="O455">
        <v>8.0999999999999996E-3</v>
      </c>
      <c r="P455">
        <v>0.1467</v>
      </c>
      <c r="Q455" s="1">
        <v>59658.400000000001</v>
      </c>
      <c r="R455">
        <v>0.2243</v>
      </c>
      <c r="S455">
        <v>0.17050000000000001</v>
      </c>
      <c r="T455">
        <v>0.60519999999999996</v>
      </c>
      <c r="U455">
        <v>14.24</v>
      </c>
      <c r="V455" s="1">
        <v>77290.66</v>
      </c>
      <c r="W455">
        <v>127.95</v>
      </c>
      <c r="X455" s="1">
        <v>162689.46</v>
      </c>
      <c r="Y455">
        <v>0.76570000000000005</v>
      </c>
      <c r="Z455">
        <v>0.15870000000000001</v>
      </c>
      <c r="AA455">
        <v>7.5600000000000001E-2</v>
      </c>
      <c r="AB455">
        <v>0.23430000000000001</v>
      </c>
      <c r="AC455">
        <v>162.69</v>
      </c>
      <c r="AD455" s="1">
        <v>4654.25</v>
      </c>
      <c r="AE455">
        <v>542.24</v>
      </c>
      <c r="AF455" s="1">
        <v>152610.29999999999</v>
      </c>
      <c r="AG455" t="s">
        <v>4</v>
      </c>
      <c r="AH455" s="1">
        <v>33961</v>
      </c>
      <c r="AI455" s="1">
        <v>53128.5</v>
      </c>
      <c r="AJ455">
        <v>43.82</v>
      </c>
      <c r="AK455">
        <v>26.69</v>
      </c>
      <c r="AL455">
        <v>30.83</v>
      </c>
      <c r="AM455">
        <v>4.3099999999999996</v>
      </c>
      <c r="AN455" s="1">
        <v>1041.6600000000001</v>
      </c>
      <c r="AO455">
        <v>1.0770999999999999</v>
      </c>
      <c r="AP455" s="1">
        <v>1370.49</v>
      </c>
      <c r="AQ455" s="1">
        <v>2075.9</v>
      </c>
      <c r="AR455" s="1">
        <v>6393.47</v>
      </c>
      <c r="AS455">
        <v>706.33</v>
      </c>
      <c r="AT455">
        <v>315.58999999999997</v>
      </c>
      <c r="AU455" s="1">
        <v>10861.78</v>
      </c>
      <c r="AV455" s="1">
        <v>5432.46</v>
      </c>
      <c r="AW455">
        <v>0.443</v>
      </c>
      <c r="AX455" s="1">
        <v>4610.18</v>
      </c>
      <c r="AY455">
        <v>0.376</v>
      </c>
      <c r="AZ455" s="1">
        <v>1407</v>
      </c>
      <c r="BA455">
        <v>0.1147</v>
      </c>
      <c r="BB455">
        <v>812.72</v>
      </c>
      <c r="BC455">
        <v>6.6299999999999998E-2</v>
      </c>
      <c r="BD455" s="1">
        <v>12262.36</v>
      </c>
      <c r="BE455" s="1">
        <v>4562.12</v>
      </c>
      <c r="BF455">
        <v>1.3403</v>
      </c>
      <c r="BG455">
        <v>0.54210000000000003</v>
      </c>
      <c r="BH455">
        <v>0.2261</v>
      </c>
      <c r="BI455">
        <v>0.18110000000000001</v>
      </c>
      <c r="BJ455">
        <v>3.15E-2</v>
      </c>
      <c r="BK455">
        <v>1.9300000000000001E-2</v>
      </c>
    </row>
    <row r="456" spans="1:63" x14ac:dyDescent="0.25">
      <c r="A456" t="s">
        <v>458</v>
      </c>
      <c r="B456">
        <v>46482</v>
      </c>
      <c r="C456">
        <v>209</v>
      </c>
      <c r="D456">
        <v>7.71</v>
      </c>
      <c r="E456" s="1">
        <v>1611.47</v>
      </c>
      <c r="F456" s="1">
        <v>1535.76</v>
      </c>
      <c r="G456">
        <v>1.9E-3</v>
      </c>
      <c r="H456">
        <v>2.9999999999999997E-4</v>
      </c>
      <c r="I456">
        <v>5.1999999999999998E-3</v>
      </c>
      <c r="J456">
        <v>1E-3</v>
      </c>
      <c r="K456">
        <v>1.7999999999999999E-2</v>
      </c>
      <c r="L456">
        <v>0.94920000000000004</v>
      </c>
      <c r="M456">
        <v>2.4299999999999999E-2</v>
      </c>
      <c r="N456">
        <v>0.45619999999999999</v>
      </c>
      <c r="O456">
        <v>2.7000000000000001E-3</v>
      </c>
      <c r="P456">
        <v>0.15770000000000001</v>
      </c>
      <c r="Q456" s="1">
        <v>54459.39</v>
      </c>
      <c r="R456">
        <v>0.22489999999999999</v>
      </c>
      <c r="S456">
        <v>0.19470000000000001</v>
      </c>
      <c r="T456">
        <v>0.58040000000000003</v>
      </c>
      <c r="U456">
        <v>13.03</v>
      </c>
      <c r="V456" s="1">
        <v>72784.320000000007</v>
      </c>
      <c r="W456">
        <v>118.95</v>
      </c>
      <c r="X456" s="1">
        <v>217585.13</v>
      </c>
      <c r="Y456">
        <v>0.61299999999999999</v>
      </c>
      <c r="Z456">
        <v>0.14699999999999999</v>
      </c>
      <c r="AA456">
        <v>0.24010000000000001</v>
      </c>
      <c r="AB456">
        <v>0.38700000000000001</v>
      </c>
      <c r="AC456">
        <v>217.59</v>
      </c>
      <c r="AD456" s="1">
        <v>5866.65</v>
      </c>
      <c r="AE456">
        <v>465.73</v>
      </c>
      <c r="AF456" s="1">
        <v>169982.22</v>
      </c>
      <c r="AG456" t="s">
        <v>4</v>
      </c>
      <c r="AH456" s="1">
        <v>32255</v>
      </c>
      <c r="AI456" s="1">
        <v>50927.11</v>
      </c>
      <c r="AJ456">
        <v>34.35</v>
      </c>
      <c r="AK456">
        <v>23.42</v>
      </c>
      <c r="AL456">
        <v>26.66</v>
      </c>
      <c r="AM456">
        <v>4.08</v>
      </c>
      <c r="AN456">
        <v>972.46</v>
      </c>
      <c r="AO456">
        <v>1.0711999999999999</v>
      </c>
      <c r="AP456" s="1">
        <v>1565.35</v>
      </c>
      <c r="AQ456" s="1">
        <v>2568.02</v>
      </c>
      <c r="AR456" s="1">
        <v>6529.09</v>
      </c>
      <c r="AS456">
        <v>669.55</v>
      </c>
      <c r="AT456">
        <v>342.1</v>
      </c>
      <c r="AU456" s="1">
        <v>11674.11</v>
      </c>
      <c r="AV456" s="1">
        <v>6636.7</v>
      </c>
      <c r="AW456">
        <v>0.46279999999999999</v>
      </c>
      <c r="AX456" s="1">
        <v>5446.58</v>
      </c>
      <c r="AY456">
        <v>0.37980000000000003</v>
      </c>
      <c r="AZ456" s="1">
        <v>1338.46</v>
      </c>
      <c r="BA456">
        <v>9.3299999999999994E-2</v>
      </c>
      <c r="BB456">
        <v>918.5</v>
      </c>
      <c r="BC456">
        <v>6.4100000000000004E-2</v>
      </c>
      <c r="BD456" s="1">
        <v>14340.23</v>
      </c>
      <c r="BE456" s="1">
        <v>5494.64</v>
      </c>
      <c r="BF456">
        <v>1.8095000000000001</v>
      </c>
      <c r="BG456">
        <v>0.52200000000000002</v>
      </c>
      <c r="BH456">
        <v>0.23250000000000001</v>
      </c>
      <c r="BI456">
        <v>0.189</v>
      </c>
      <c r="BJ456">
        <v>4.0099999999999997E-2</v>
      </c>
      <c r="BK456">
        <v>1.6400000000000001E-2</v>
      </c>
    </row>
    <row r="457" spans="1:63" x14ac:dyDescent="0.25">
      <c r="A457" t="s">
        <v>459</v>
      </c>
      <c r="B457">
        <v>47514</v>
      </c>
      <c r="C457">
        <v>118.19</v>
      </c>
      <c r="D457">
        <v>8.26</v>
      </c>
      <c r="E457">
        <v>976.18</v>
      </c>
      <c r="F457">
        <v>968.2</v>
      </c>
      <c r="G457">
        <v>1.4E-3</v>
      </c>
      <c r="H457">
        <v>4.0000000000000002E-4</v>
      </c>
      <c r="I457">
        <v>5.7000000000000002E-3</v>
      </c>
      <c r="J457">
        <v>1.4E-3</v>
      </c>
      <c r="K457">
        <v>1.84E-2</v>
      </c>
      <c r="L457">
        <v>0.9536</v>
      </c>
      <c r="M457">
        <v>1.9E-2</v>
      </c>
      <c r="N457">
        <v>0.36870000000000003</v>
      </c>
      <c r="O457">
        <v>2.0999999999999999E-3</v>
      </c>
      <c r="P457">
        <v>0.14729999999999999</v>
      </c>
      <c r="Q457" s="1">
        <v>55371.81</v>
      </c>
      <c r="R457">
        <v>0.23449999999999999</v>
      </c>
      <c r="S457">
        <v>0.16669999999999999</v>
      </c>
      <c r="T457">
        <v>0.5988</v>
      </c>
      <c r="U457">
        <v>10</v>
      </c>
      <c r="V457" s="1">
        <v>66405.08</v>
      </c>
      <c r="W457">
        <v>93.68</v>
      </c>
      <c r="X457" s="1">
        <v>179147.83</v>
      </c>
      <c r="Y457">
        <v>0.81710000000000005</v>
      </c>
      <c r="Z457">
        <v>6.7000000000000004E-2</v>
      </c>
      <c r="AA457">
        <v>0.1159</v>
      </c>
      <c r="AB457">
        <v>0.18290000000000001</v>
      </c>
      <c r="AC457">
        <v>179.15</v>
      </c>
      <c r="AD457" s="1">
        <v>4673.49</v>
      </c>
      <c r="AE457">
        <v>520.65</v>
      </c>
      <c r="AF457" s="1">
        <v>164273.26999999999</v>
      </c>
      <c r="AG457" t="s">
        <v>4</v>
      </c>
      <c r="AH457" s="1">
        <v>34914</v>
      </c>
      <c r="AI457" s="1">
        <v>53216.69</v>
      </c>
      <c r="AJ457">
        <v>36.229999999999997</v>
      </c>
      <c r="AK457">
        <v>24.41</v>
      </c>
      <c r="AL457">
        <v>27.09</v>
      </c>
      <c r="AM457">
        <v>4.4800000000000004</v>
      </c>
      <c r="AN457" s="1">
        <v>1416.62</v>
      </c>
      <c r="AO457">
        <v>1.3312999999999999</v>
      </c>
      <c r="AP457" s="1">
        <v>1571.21</v>
      </c>
      <c r="AQ457" s="1">
        <v>2435.8000000000002</v>
      </c>
      <c r="AR457" s="1">
        <v>6807.83</v>
      </c>
      <c r="AS457">
        <v>534.29</v>
      </c>
      <c r="AT457">
        <v>427.9</v>
      </c>
      <c r="AU457" s="1">
        <v>11777.03</v>
      </c>
      <c r="AV457" s="1">
        <v>6537.61</v>
      </c>
      <c r="AW457">
        <v>0.47370000000000001</v>
      </c>
      <c r="AX457" s="1">
        <v>4772.42</v>
      </c>
      <c r="AY457">
        <v>0.3458</v>
      </c>
      <c r="AZ457" s="1">
        <v>1713.71</v>
      </c>
      <c r="BA457">
        <v>0.1242</v>
      </c>
      <c r="BB457">
        <v>777.14</v>
      </c>
      <c r="BC457">
        <v>5.6300000000000003E-2</v>
      </c>
      <c r="BD457" s="1">
        <v>13800.87</v>
      </c>
      <c r="BE457" s="1">
        <v>5660.8</v>
      </c>
      <c r="BF457">
        <v>1.8467</v>
      </c>
      <c r="BG457">
        <v>0.51</v>
      </c>
      <c r="BH457">
        <v>0.21479999999999999</v>
      </c>
      <c r="BI457">
        <v>0.20480000000000001</v>
      </c>
      <c r="BJ457">
        <v>3.7900000000000003E-2</v>
      </c>
      <c r="BK457">
        <v>3.2500000000000001E-2</v>
      </c>
    </row>
    <row r="458" spans="1:63" x14ac:dyDescent="0.25">
      <c r="A458" t="s">
        <v>460</v>
      </c>
      <c r="B458">
        <v>47894</v>
      </c>
      <c r="C458">
        <v>42.43</v>
      </c>
      <c r="D458">
        <v>103.46</v>
      </c>
      <c r="E458" s="1">
        <v>4389.49</v>
      </c>
      <c r="F458" s="1">
        <v>4193.72</v>
      </c>
      <c r="G458">
        <v>2.7E-2</v>
      </c>
      <c r="H458">
        <v>5.9999999999999995E-4</v>
      </c>
      <c r="I458">
        <v>5.7299999999999997E-2</v>
      </c>
      <c r="J458">
        <v>1.1000000000000001E-3</v>
      </c>
      <c r="K458">
        <v>4.3299999999999998E-2</v>
      </c>
      <c r="L458">
        <v>0.82410000000000005</v>
      </c>
      <c r="M458">
        <v>4.6600000000000003E-2</v>
      </c>
      <c r="N458">
        <v>0.2487</v>
      </c>
      <c r="O458">
        <v>1.9800000000000002E-2</v>
      </c>
      <c r="P458">
        <v>0.1333</v>
      </c>
      <c r="Q458" s="1">
        <v>65203.24</v>
      </c>
      <c r="R458">
        <v>0.20019999999999999</v>
      </c>
      <c r="S458">
        <v>0.19</v>
      </c>
      <c r="T458">
        <v>0.60980000000000001</v>
      </c>
      <c r="U458">
        <v>25.38</v>
      </c>
      <c r="V458" s="1">
        <v>88680.12</v>
      </c>
      <c r="W458">
        <v>169.08</v>
      </c>
      <c r="X458" s="1">
        <v>186935.38</v>
      </c>
      <c r="Y458">
        <v>0.75629999999999997</v>
      </c>
      <c r="Z458">
        <v>0.1933</v>
      </c>
      <c r="AA458">
        <v>5.04E-2</v>
      </c>
      <c r="AB458">
        <v>0.2437</v>
      </c>
      <c r="AC458">
        <v>186.94</v>
      </c>
      <c r="AD458" s="1">
        <v>6855.65</v>
      </c>
      <c r="AE458">
        <v>773.36</v>
      </c>
      <c r="AF458" s="1">
        <v>176794.35</v>
      </c>
      <c r="AG458" t="s">
        <v>4</v>
      </c>
      <c r="AH458" s="1">
        <v>42117</v>
      </c>
      <c r="AI458" s="1">
        <v>70307.63</v>
      </c>
      <c r="AJ458">
        <v>56.21</v>
      </c>
      <c r="AK458">
        <v>35.29</v>
      </c>
      <c r="AL458">
        <v>38.18</v>
      </c>
      <c r="AM458">
        <v>4.8</v>
      </c>
      <c r="AN458" s="1">
        <v>1736.39</v>
      </c>
      <c r="AO458">
        <v>0.81</v>
      </c>
      <c r="AP458" s="1">
        <v>1322.16</v>
      </c>
      <c r="AQ458" s="1">
        <v>1935.55</v>
      </c>
      <c r="AR458" s="1">
        <v>6447.8</v>
      </c>
      <c r="AS458">
        <v>694.15</v>
      </c>
      <c r="AT458">
        <v>336.31</v>
      </c>
      <c r="AU458" s="1">
        <v>10735.98</v>
      </c>
      <c r="AV458" s="1">
        <v>4085.15</v>
      </c>
      <c r="AW458">
        <v>0.34179999999999999</v>
      </c>
      <c r="AX458" s="1">
        <v>6292.22</v>
      </c>
      <c r="AY458">
        <v>0.52639999999999998</v>
      </c>
      <c r="AZ458">
        <v>989.33</v>
      </c>
      <c r="BA458">
        <v>8.2799999999999999E-2</v>
      </c>
      <c r="BB458">
        <v>586.29999999999995</v>
      </c>
      <c r="BC458">
        <v>4.9099999999999998E-2</v>
      </c>
      <c r="BD458" s="1">
        <v>11953.01</v>
      </c>
      <c r="BE458" s="1">
        <v>2628.43</v>
      </c>
      <c r="BF458">
        <v>0.47349999999999998</v>
      </c>
      <c r="BG458">
        <v>0.57899999999999996</v>
      </c>
      <c r="BH458">
        <v>0.2205</v>
      </c>
      <c r="BI458">
        <v>0.15509999999999999</v>
      </c>
      <c r="BJ458">
        <v>2.9000000000000001E-2</v>
      </c>
      <c r="BK458">
        <v>1.6400000000000001E-2</v>
      </c>
    </row>
    <row r="459" spans="1:63" x14ac:dyDescent="0.25">
      <c r="A459" t="s">
        <v>461</v>
      </c>
      <c r="B459">
        <v>48090</v>
      </c>
      <c r="C459">
        <v>86.33</v>
      </c>
      <c r="D459">
        <v>8.9700000000000006</v>
      </c>
      <c r="E459">
        <v>774.06</v>
      </c>
      <c r="F459">
        <v>742.61</v>
      </c>
      <c r="G459">
        <v>2.3E-3</v>
      </c>
      <c r="H459">
        <v>2.9999999999999997E-4</v>
      </c>
      <c r="I459">
        <v>4.8999999999999998E-3</v>
      </c>
      <c r="J459">
        <v>1.1000000000000001E-3</v>
      </c>
      <c r="K459">
        <v>2.8799999999999999E-2</v>
      </c>
      <c r="L459">
        <v>0.93779999999999997</v>
      </c>
      <c r="M459">
        <v>2.4899999999999999E-2</v>
      </c>
      <c r="N459">
        <v>0.39510000000000001</v>
      </c>
      <c r="O459">
        <v>1.8E-3</v>
      </c>
      <c r="P459">
        <v>0.1502</v>
      </c>
      <c r="Q459" s="1">
        <v>53406.07</v>
      </c>
      <c r="R459">
        <v>0.2777</v>
      </c>
      <c r="S459">
        <v>0.16009999999999999</v>
      </c>
      <c r="T459">
        <v>0.56230000000000002</v>
      </c>
      <c r="U459">
        <v>9.32</v>
      </c>
      <c r="V459" s="1">
        <v>60314.82</v>
      </c>
      <c r="W459">
        <v>79.239999999999995</v>
      </c>
      <c r="X459" s="1">
        <v>156617.91</v>
      </c>
      <c r="Y459">
        <v>0.84860000000000002</v>
      </c>
      <c r="Z459">
        <v>7.3899999999999993E-2</v>
      </c>
      <c r="AA459">
        <v>7.7499999999999999E-2</v>
      </c>
      <c r="AB459">
        <v>0.15140000000000001</v>
      </c>
      <c r="AC459">
        <v>156.62</v>
      </c>
      <c r="AD459" s="1">
        <v>4126.7299999999996</v>
      </c>
      <c r="AE459">
        <v>471.77</v>
      </c>
      <c r="AF459" s="1">
        <v>148715.44</v>
      </c>
      <c r="AG459" t="s">
        <v>4</v>
      </c>
      <c r="AH459" s="1">
        <v>33447</v>
      </c>
      <c r="AI459" s="1">
        <v>48110.86</v>
      </c>
      <c r="AJ459">
        <v>39.590000000000003</v>
      </c>
      <c r="AK459">
        <v>24.66</v>
      </c>
      <c r="AL459">
        <v>27.41</v>
      </c>
      <c r="AM459">
        <v>4.45</v>
      </c>
      <c r="AN459" s="1">
        <v>1547.76</v>
      </c>
      <c r="AO459">
        <v>1.5915999999999999</v>
      </c>
      <c r="AP459" s="1">
        <v>1773.98</v>
      </c>
      <c r="AQ459" s="1">
        <v>2451.25</v>
      </c>
      <c r="AR459" s="1">
        <v>6778.56</v>
      </c>
      <c r="AS459">
        <v>645.12</v>
      </c>
      <c r="AT459">
        <v>273.36</v>
      </c>
      <c r="AU459" s="1">
        <v>11922.27</v>
      </c>
      <c r="AV459" s="1">
        <v>7528.52</v>
      </c>
      <c r="AW459">
        <v>0.50409999999999999</v>
      </c>
      <c r="AX459" s="1">
        <v>4692.7</v>
      </c>
      <c r="AY459">
        <v>0.31419999999999998</v>
      </c>
      <c r="AZ459" s="1">
        <v>1889.44</v>
      </c>
      <c r="BA459">
        <v>0.1265</v>
      </c>
      <c r="BB459">
        <v>822.74</v>
      </c>
      <c r="BC459">
        <v>5.5100000000000003E-2</v>
      </c>
      <c r="BD459" s="1">
        <v>14933.4</v>
      </c>
      <c r="BE459" s="1">
        <v>6520.67</v>
      </c>
      <c r="BF459">
        <v>2.3809999999999998</v>
      </c>
      <c r="BG459">
        <v>0.51280000000000003</v>
      </c>
      <c r="BH459">
        <v>0.21709999999999999</v>
      </c>
      <c r="BI459">
        <v>0.21609999999999999</v>
      </c>
      <c r="BJ459">
        <v>3.7199999999999997E-2</v>
      </c>
      <c r="BK459">
        <v>1.6799999999999999E-2</v>
      </c>
    </row>
    <row r="460" spans="1:63" x14ac:dyDescent="0.25">
      <c r="A460" t="s">
        <v>462</v>
      </c>
      <c r="B460">
        <v>47944</v>
      </c>
      <c r="C460">
        <v>140.24</v>
      </c>
      <c r="D460">
        <v>9.19</v>
      </c>
      <c r="E460" s="1">
        <v>1289.05</v>
      </c>
      <c r="F460" s="1">
        <v>1224.81</v>
      </c>
      <c r="G460">
        <v>1.5E-3</v>
      </c>
      <c r="H460">
        <v>2.0000000000000001E-4</v>
      </c>
      <c r="I460">
        <v>5.7999999999999996E-3</v>
      </c>
      <c r="J460">
        <v>1E-3</v>
      </c>
      <c r="K460">
        <v>8.2000000000000007E-3</v>
      </c>
      <c r="L460">
        <v>0.96150000000000002</v>
      </c>
      <c r="M460">
        <v>2.1899999999999999E-2</v>
      </c>
      <c r="N460">
        <v>0.89880000000000004</v>
      </c>
      <c r="O460">
        <v>2.0000000000000001E-4</v>
      </c>
      <c r="P460">
        <v>0.17449999999999999</v>
      </c>
      <c r="Q460" s="1">
        <v>54236.11</v>
      </c>
      <c r="R460">
        <v>0.22950000000000001</v>
      </c>
      <c r="S460">
        <v>0.16350000000000001</v>
      </c>
      <c r="T460">
        <v>0.6069</v>
      </c>
      <c r="U460">
        <v>12.16</v>
      </c>
      <c r="V460" s="1">
        <v>74872.17</v>
      </c>
      <c r="W460">
        <v>101.8</v>
      </c>
      <c r="X460" s="1">
        <v>140703.70000000001</v>
      </c>
      <c r="Y460">
        <v>0.56979999999999997</v>
      </c>
      <c r="Z460">
        <v>0.11550000000000001</v>
      </c>
      <c r="AA460">
        <v>0.31469999999999998</v>
      </c>
      <c r="AB460">
        <v>0.43020000000000003</v>
      </c>
      <c r="AC460">
        <v>140.69999999999999</v>
      </c>
      <c r="AD460" s="1">
        <v>3320.75</v>
      </c>
      <c r="AE460">
        <v>296.35000000000002</v>
      </c>
      <c r="AF460" s="1">
        <v>121850.93</v>
      </c>
      <c r="AG460" t="s">
        <v>4</v>
      </c>
      <c r="AH460" s="1">
        <v>29625</v>
      </c>
      <c r="AI460" s="1">
        <v>45171.82</v>
      </c>
      <c r="AJ460">
        <v>28.06</v>
      </c>
      <c r="AK460">
        <v>22.29</v>
      </c>
      <c r="AL460">
        <v>23.75</v>
      </c>
      <c r="AM460">
        <v>3.92</v>
      </c>
      <c r="AN460">
        <v>0</v>
      </c>
      <c r="AO460">
        <v>0.84760000000000002</v>
      </c>
      <c r="AP460" s="1">
        <v>1728.39</v>
      </c>
      <c r="AQ460" s="1">
        <v>2901.48</v>
      </c>
      <c r="AR460" s="1">
        <v>7564.22</v>
      </c>
      <c r="AS460">
        <v>602.28</v>
      </c>
      <c r="AT460">
        <v>395.41</v>
      </c>
      <c r="AU460" s="1">
        <v>13191.78</v>
      </c>
      <c r="AV460" s="1">
        <v>9709.4500000000007</v>
      </c>
      <c r="AW460">
        <v>0.62549999999999994</v>
      </c>
      <c r="AX460" s="1">
        <v>3047.91</v>
      </c>
      <c r="AY460">
        <v>0.1963</v>
      </c>
      <c r="AZ460" s="1">
        <v>1293.18</v>
      </c>
      <c r="BA460">
        <v>8.3299999999999999E-2</v>
      </c>
      <c r="BB460" s="1">
        <v>1473.25</v>
      </c>
      <c r="BC460">
        <v>9.4899999999999998E-2</v>
      </c>
      <c r="BD460" s="1">
        <v>15523.79</v>
      </c>
      <c r="BE460" s="1">
        <v>8266.73</v>
      </c>
      <c r="BF460">
        <v>3.8443999999999998</v>
      </c>
      <c r="BG460">
        <v>0.50029999999999997</v>
      </c>
      <c r="BH460">
        <v>0.2366</v>
      </c>
      <c r="BI460">
        <v>0.19939999999999999</v>
      </c>
      <c r="BJ460">
        <v>0.04</v>
      </c>
      <c r="BK460">
        <v>2.3699999999999999E-2</v>
      </c>
    </row>
    <row r="461" spans="1:63" x14ac:dyDescent="0.25">
      <c r="A461" t="s">
        <v>463</v>
      </c>
      <c r="B461">
        <v>44701</v>
      </c>
      <c r="C461">
        <v>16.29</v>
      </c>
      <c r="D461">
        <v>213</v>
      </c>
      <c r="E461" s="1">
        <v>3468.93</v>
      </c>
      <c r="F461" s="1">
        <v>3419.74</v>
      </c>
      <c r="G461">
        <v>3.5499999999999997E-2</v>
      </c>
      <c r="H461">
        <v>6.9999999999999999E-4</v>
      </c>
      <c r="I461">
        <v>2.92E-2</v>
      </c>
      <c r="J461">
        <v>8.9999999999999998E-4</v>
      </c>
      <c r="K461">
        <v>3.9E-2</v>
      </c>
      <c r="L461">
        <v>0.85650000000000004</v>
      </c>
      <c r="M461">
        <v>3.8199999999999998E-2</v>
      </c>
      <c r="N461">
        <v>0.1434</v>
      </c>
      <c r="O461">
        <v>1.4800000000000001E-2</v>
      </c>
      <c r="P461">
        <v>0.1157</v>
      </c>
      <c r="Q461" s="1">
        <v>72826.820000000007</v>
      </c>
      <c r="R461">
        <v>0.15490000000000001</v>
      </c>
      <c r="S461">
        <v>0.18529999999999999</v>
      </c>
      <c r="T461">
        <v>0.65990000000000004</v>
      </c>
      <c r="U461">
        <v>21.05</v>
      </c>
      <c r="V461" s="1">
        <v>96318.94</v>
      </c>
      <c r="W461">
        <v>162.97</v>
      </c>
      <c r="X461" s="1">
        <v>246191.81</v>
      </c>
      <c r="Y461">
        <v>0.8105</v>
      </c>
      <c r="Z461">
        <v>0.1648</v>
      </c>
      <c r="AA461">
        <v>2.47E-2</v>
      </c>
      <c r="AB461">
        <v>0.1895</v>
      </c>
      <c r="AC461">
        <v>246.19</v>
      </c>
      <c r="AD461" s="1">
        <v>9808.7099999999991</v>
      </c>
      <c r="AE461" s="1">
        <v>1082.32</v>
      </c>
      <c r="AF461" s="1">
        <v>238850.75</v>
      </c>
      <c r="AG461" t="s">
        <v>4</v>
      </c>
      <c r="AH461" s="1">
        <v>48938</v>
      </c>
      <c r="AI461" s="1">
        <v>92612.03</v>
      </c>
      <c r="AJ461">
        <v>78.959999999999994</v>
      </c>
      <c r="AK461">
        <v>39.229999999999997</v>
      </c>
      <c r="AL461">
        <v>47.36</v>
      </c>
      <c r="AM461">
        <v>5</v>
      </c>
      <c r="AN461" s="1">
        <v>1795.28</v>
      </c>
      <c r="AO461">
        <v>0.72760000000000002</v>
      </c>
      <c r="AP461" s="1">
        <v>1572.15</v>
      </c>
      <c r="AQ461" s="1">
        <v>2108.54</v>
      </c>
      <c r="AR461" s="1">
        <v>7521.92</v>
      </c>
      <c r="AS461">
        <v>816.52</v>
      </c>
      <c r="AT461">
        <v>383.94</v>
      </c>
      <c r="AU461" s="1">
        <v>12403.06</v>
      </c>
      <c r="AV461" s="1">
        <v>3188.92</v>
      </c>
      <c r="AW461">
        <v>0.24379999999999999</v>
      </c>
      <c r="AX461" s="1">
        <v>8427.27</v>
      </c>
      <c r="AY461">
        <v>0.64419999999999999</v>
      </c>
      <c r="AZ461" s="1">
        <v>1041.44</v>
      </c>
      <c r="BA461">
        <v>7.9600000000000004E-2</v>
      </c>
      <c r="BB461">
        <v>424</v>
      </c>
      <c r="BC461">
        <v>3.2399999999999998E-2</v>
      </c>
      <c r="BD461" s="1">
        <v>13081.62</v>
      </c>
      <c r="BE461" s="1">
        <v>1782.47</v>
      </c>
      <c r="BF461">
        <v>0.19869999999999999</v>
      </c>
      <c r="BG461">
        <v>0.59079999999999999</v>
      </c>
      <c r="BH461">
        <v>0.222</v>
      </c>
      <c r="BI461">
        <v>0.14169999999999999</v>
      </c>
      <c r="BJ461">
        <v>3.1099999999999999E-2</v>
      </c>
      <c r="BK461">
        <v>1.44E-2</v>
      </c>
    </row>
    <row r="462" spans="1:63" x14ac:dyDescent="0.25">
      <c r="A462" t="s">
        <v>464</v>
      </c>
      <c r="B462">
        <v>47308</v>
      </c>
      <c r="C462">
        <v>161.94999999999999</v>
      </c>
      <c r="D462">
        <v>10.68</v>
      </c>
      <c r="E462" s="1">
        <v>1729.64</v>
      </c>
      <c r="F462" s="1">
        <v>1655.65</v>
      </c>
      <c r="G462">
        <v>2.5999999999999999E-3</v>
      </c>
      <c r="H462">
        <v>2.0000000000000001E-4</v>
      </c>
      <c r="I462">
        <v>8.3000000000000001E-3</v>
      </c>
      <c r="J462">
        <v>1E-3</v>
      </c>
      <c r="K462">
        <v>1.2500000000000001E-2</v>
      </c>
      <c r="L462">
        <v>0.9486</v>
      </c>
      <c r="M462">
        <v>2.6800000000000001E-2</v>
      </c>
      <c r="N462">
        <v>0.73109999999999997</v>
      </c>
      <c r="O462">
        <v>4.0000000000000002E-4</v>
      </c>
      <c r="P462">
        <v>0.16700000000000001</v>
      </c>
      <c r="Q462" s="1">
        <v>54858.49</v>
      </c>
      <c r="R462">
        <v>0.2233</v>
      </c>
      <c r="S462">
        <v>0.19089999999999999</v>
      </c>
      <c r="T462">
        <v>0.58579999999999999</v>
      </c>
      <c r="U462">
        <v>13.44</v>
      </c>
      <c r="V462" s="1">
        <v>77364.22</v>
      </c>
      <c r="W462">
        <v>123.79</v>
      </c>
      <c r="X462" s="1">
        <v>141347.79999999999</v>
      </c>
      <c r="Y462">
        <v>0.67620000000000002</v>
      </c>
      <c r="Z462">
        <v>0.1336</v>
      </c>
      <c r="AA462">
        <v>0.19009999999999999</v>
      </c>
      <c r="AB462">
        <v>0.32379999999999998</v>
      </c>
      <c r="AC462">
        <v>141.35</v>
      </c>
      <c r="AD462" s="1">
        <v>3382.1</v>
      </c>
      <c r="AE462">
        <v>354.59</v>
      </c>
      <c r="AF462" s="1">
        <v>125746.98</v>
      </c>
      <c r="AG462" t="s">
        <v>4</v>
      </c>
      <c r="AH462" s="1">
        <v>30699</v>
      </c>
      <c r="AI462" s="1">
        <v>46178.29</v>
      </c>
      <c r="AJ462">
        <v>29.33</v>
      </c>
      <c r="AK462">
        <v>22.88</v>
      </c>
      <c r="AL462">
        <v>24.48</v>
      </c>
      <c r="AM462">
        <v>3.9</v>
      </c>
      <c r="AN462" s="1">
        <v>1170.18</v>
      </c>
      <c r="AO462">
        <v>0.94669999999999999</v>
      </c>
      <c r="AP462" s="1">
        <v>1509.68</v>
      </c>
      <c r="AQ462" s="1">
        <v>2681.79</v>
      </c>
      <c r="AR462" s="1">
        <v>6841.56</v>
      </c>
      <c r="AS462">
        <v>547.23</v>
      </c>
      <c r="AT462">
        <v>339.82</v>
      </c>
      <c r="AU462" s="1">
        <v>11920.08</v>
      </c>
      <c r="AV462" s="1">
        <v>7843.22</v>
      </c>
      <c r="AW462">
        <v>0.58520000000000005</v>
      </c>
      <c r="AX462" s="1">
        <v>3061.83</v>
      </c>
      <c r="AY462">
        <v>0.22850000000000001</v>
      </c>
      <c r="AZ462" s="1">
        <v>1235.4100000000001</v>
      </c>
      <c r="BA462">
        <v>9.2200000000000004E-2</v>
      </c>
      <c r="BB462" s="1">
        <v>1261.67</v>
      </c>
      <c r="BC462">
        <v>9.4100000000000003E-2</v>
      </c>
      <c r="BD462" s="1">
        <v>13402.13</v>
      </c>
      <c r="BE462" s="1">
        <v>6814.54</v>
      </c>
      <c r="BF462">
        <v>2.8511000000000002</v>
      </c>
      <c r="BG462">
        <v>0.52739999999999998</v>
      </c>
      <c r="BH462">
        <v>0.23380000000000001</v>
      </c>
      <c r="BI462">
        <v>0.18490000000000001</v>
      </c>
      <c r="BJ462">
        <v>3.7199999999999997E-2</v>
      </c>
      <c r="BK462">
        <v>1.67E-2</v>
      </c>
    </row>
    <row r="463" spans="1:63" x14ac:dyDescent="0.25">
      <c r="A463" t="s">
        <v>465</v>
      </c>
      <c r="B463">
        <v>49213</v>
      </c>
      <c r="C463">
        <v>42.67</v>
      </c>
      <c r="D463">
        <v>31.95</v>
      </c>
      <c r="E463" s="1">
        <v>1363.05</v>
      </c>
      <c r="F463" s="1">
        <v>1329.17</v>
      </c>
      <c r="G463">
        <v>7.4999999999999997E-3</v>
      </c>
      <c r="H463">
        <v>2.9999999999999997E-4</v>
      </c>
      <c r="I463">
        <v>9.4000000000000004E-3</v>
      </c>
      <c r="J463">
        <v>1.1999999999999999E-3</v>
      </c>
      <c r="K463">
        <v>2.98E-2</v>
      </c>
      <c r="L463">
        <v>0.92330000000000001</v>
      </c>
      <c r="M463">
        <v>2.8500000000000001E-2</v>
      </c>
      <c r="N463">
        <v>0.2707</v>
      </c>
      <c r="O463">
        <v>6.1999999999999998E-3</v>
      </c>
      <c r="P463">
        <v>0.1234</v>
      </c>
      <c r="Q463" s="1">
        <v>58333.5</v>
      </c>
      <c r="R463">
        <v>0.2135</v>
      </c>
      <c r="S463">
        <v>0.17549999999999999</v>
      </c>
      <c r="T463">
        <v>0.61099999999999999</v>
      </c>
      <c r="U463">
        <v>9.94</v>
      </c>
      <c r="V463" s="1">
        <v>80177.48</v>
      </c>
      <c r="W463">
        <v>132.94</v>
      </c>
      <c r="X463" s="1">
        <v>200291.31</v>
      </c>
      <c r="Y463">
        <v>0.79510000000000003</v>
      </c>
      <c r="Z463">
        <v>0.14249999999999999</v>
      </c>
      <c r="AA463">
        <v>6.2399999999999997E-2</v>
      </c>
      <c r="AB463">
        <v>0.2049</v>
      </c>
      <c r="AC463">
        <v>200.29</v>
      </c>
      <c r="AD463" s="1">
        <v>5889.11</v>
      </c>
      <c r="AE463">
        <v>673.69</v>
      </c>
      <c r="AF463" s="1">
        <v>209151.76</v>
      </c>
      <c r="AG463" t="s">
        <v>4</v>
      </c>
      <c r="AH463" s="1">
        <v>37881</v>
      </c>
      <c r="AI463" s="1">
        <v>62271.3</v>
      </c>
      <c r="AJ463">
        <v>46.44</v>
      </c>
      <c r="AK463">
        <v>28.35</v>
      </c>
      <c r="AL463">
        <v>31.29</v>
      </c>
      <c r="AM463">
        <v>5.0199999999999996</v>
      </c>
      <c r="AN463" s="1">
        <v>1834.44</v>
      </c>
      <c r="AO463">
        <v>1.07</v>
      </c>
      <c r="AP463" s="1">
        <v>1469.15</v>
      </c>
      <c r="AQ463" s="1">
        <v>2026.43</v>
      </c>
      <c r="AR463" s="1">
        <v>6287.12</v>
      </c>
      <c r="AS463">
        <v>602.48</v>
      </c>
      <c r="AT463">
        <v>285.8</v>
      </c>
      <c r="AU463" s="1">
        <v>10670.98</v>
      </c>
      <c r="AV463" s="1">
        <v>4611.3599999999997</v>
      </c>
      <c r="AW463">
        <v>0.37669999999999998</v>
      </c>
      <c r="AX463" s="1">
        <v>5693</v>
      </c>
      <c r="AY463">
        <v>0.46510000000000001</v>
      </c>
      <c r="AZ463" s="1">
        <v>1340.76</v>
      </c>
      <c r="BA463">
        <v>0.1095</v>
      </c>
      <c r="BB463">
        <v>595.39</v>
      </c>
      <c r="BC463">
        <v>4.8599999999999997E-2</v>
      </c>
      <c r="BD463" s="1">
        <v>12240.51</v>
      </c>
      <c r="BE463" s="1">
        <v>3495.65</v>
      </c>
      <c r="BF463">
        <v>0.73799999999999999</v>
      </c>
      <c r="BG463">
        <v>0.5323</v>
      </c>
      <c r="BH463">
        <v>0.21260000000000001</v>
      </c>
      <c r="BI463">
        <v>0.20469999999999999</v>
      </c>
      <c r="BJ463">
        <v>3.3599999999999998E-2</v>
      </c>
      <c r="BK463">
        <v>1.67E-2</v>
      </c>
    </row>
    <row r="464" spans="1:63" x14ac:dyDescent="0.25">
      <c r="A464" t="s">
        <v>466</v>
      </c>
      <c r="B464">
        <v>46144</v>
      </c>
      <c r="C464">
        <v>67.19</v>
      </c>
      <c r="D464">
        <v>28.81</v>
      </c>
      <c r="E464" s="1">
        <v>1935.47</v>
      </c>
      <c r="F464" s="1">
        <v>1908.88</v>
      </c>
      <c r="G464">
        <v>5.4999999999999997E-3</v>
      </c>
      <c r="H464">
        <v>1E-3</v>
      </c>
      <c r="I464">
        <v>8.5000000000000006E-3</v>
      </c>
      <c r="J464">
        <v>8.9999999999999998E-4</v>
      </c>
      <c r="K464">
        <v>2.01E-2</v>
      </c>
      <c r="L464">
        <v>0.93830000000000002</v>
      </c>
      <c r="M464">
        <v>2.5600000000000001E-2</v>
      </c>
      <c r="N464">
        <v>0.24940000000000001</v>
      </c>
      <c r="O464">
        <v>5.1000000000000004E-3</v>
      </c>
      <c r="P464">
        <v>0.1205</v>
      </c>
      <c r="Q464" s="1">
        <v>62100.23</v>
      </c>
      <c r="R464">
        <v>0.1676</v>
      </c>
      <c r="S464">
        <v>0.19070000000000001</v>
      </c>
      <c r="T464">
        <v>0.64159999999999995</v>
      </c>
      <c r="U464">
        <v>13.6</v>
      </c>
      <c r="V464" s="1">
        <v>81904.37</v>
      </c>
      <c r="W464">
        <v>137.94999999999999</v>
      </c>
      <c r="X464" s="1">
        <v>197863.35</v>
      </c>
      <c r="Y464">
        <v>0.79320000000000002</v>
      </c>
      <c r="Z464">
        <v>0.1157</v>
      </c>
      <c r="AA464">
        <v>9.11E-2</v>
      </c>
      <c r="AB464">
        <v>0.20680000000000001</v>
      </c>
      <c r="AC464">
        <v>197.86</v>
      </c>
      <c r="AD464" s="1">
        <v>5809.86</v>
      </c>
      <c r="AE464">
        <v>630.91999999999996</v>
      </c>
      <c r="AF464" s="1">
        <v>186231.92</v>
      </c>
      <c r="AG464" t="s">
        <v>4</v>
      </c>
      <c r="AH464" s="1">
        <v>39761</v>
      </c>
      <c r="AI464" s="1">
        <v>69169.89</v>
      </c>
      <c r="AJ464">
        <v>47.77</v>
      </c>
      <c r="AK464">
        <v>27.24</v>
      </c>
      <c r="AL464">
        <v>30.64</v>
      </c>
      <c r="AM464">
        <v>4.4400000000000004</v>
      </c>
      <c r="AN464" s="1">
        <v>1857.95</v>
      </c>
      <c r="AO464">
        <v>0.98829999999999996</v>
      </c>
      <c r="AP464" s="1">
        <v>1404.85</v>
      </c>
      <c r="AQ464" s="1">
        <v>2080.4699999999998</v>
      </c>
      <c r="AR464" s="1">
        <v>6511.26</v>
      </c>
      <c r="AS464">
        <v>594.66999999999996</v>
      </c>
      <c r="AT464">
        <v>300.33999999999997</v>
      </c>
      <c r="AU464" s="1">
        <v>10891.59</v>
      </c>
      <c r="AV464" s="1">
        <v>4676.63</v>
      </c>
      <c r="AW464">
        <v>0.37619999999999998</v>
      </c>
      <c r="AX464" s="1">
        <v>5950.55</v>
      </c>
      <c r="AY464">
        <v>0.47870000000000001</v>
      </c>
      <c r="AZ464" s="1">
        <v>1255.8</v>
      </c>
      <c r="BA464">
        <v>0.10100000000000001</v>
      </c>
      <c r="BB464">
        <v>547.36</v>
      </c>
      <c r="BC464">
        <v>4.3999999999999997E-2</v>
      </c>
      <c r="BD464" s="1">
        <v>12430.34</v>
      </c>
      <c r="BE464" s="1">
        <v>3661.86</v>
      </c>
      <c r="BF464">
        <v>0.70409999999999995</v>
      </c>
      <c r="BG464">
        <v>0.55859999999999999</v>
      </c>
      <c r="BH464">
        <v>0.22259999999999999</v>
      </c>
      <c r="BI464">
        <v>0.16919999999999999</v>
      </c>
      <c r="BJ464">
        <v>3.27E-2</v>
      </c>
      <c r="BK464">
        <v>1.6899999999999998E-2</v>
      </c>
    </row>
    <row r="465" spans="1:63" x14ac:dyDescent="0.25">
      <c r="A465" t="s">
        <v>467</v>
      </c>
      <c r="B465">
        <v>45609</v>
      </c>
      <c r="C465">
        <v>29.1</v>
      </c>
      <c r="D465">
        <v>67.72</v>
      </c>
      <c r="E465" s="1">
        <v>1970.37</v>
      </c>
      <c r="F465" s="1">
        <v>1958.24</v>
      </c>
      <c r="G465">
        <v>1.37E-2</v>
      </c>
      <c r="H465">
        <v>8.9999999999999998E-4</v>
      </c>
      <c r="I465">
        <v>4.65E-2</v>
      </c>
      <c r="J465">
        <v>1.1999999999999999E-3</v>
      </c>
      <c r="K465">
        <v>6.1100000000000002E-2</v>
      </c>
      <c r="L465">
        <v>0.81889999999999996</v>
      </c>
      <c r="M465">
        <v>5.7799999999999997E-2</v>
      </c>
      <c r="N465">
        <v>0.38179999999999997</v>
      </c>
      <c r="O465">
        <v>1.5599999999999999E-2</v>
      </c>
      <c r="P465">
        <v>0.1386</v>
      </c>
      <c r="Q465" s="1">
        <v>63223.32</v>
      </c>
      <c r="R465">
        <v>0.18940000000000001</v>
      </c>
      <c r="S465">
        <v>0.19470000000000001</v>
      </c>
      <c r="T465">
        <v>0.6159</v>
      </c>
      <c r="U465">
        <v>15.35</v>
      </c>
      <c r="V465" s="1">
        <v>77340.17</v>
      </c>
      <c r="W465">
        <v>124.05</v>
      </c>
      <c r="X465" s="1">
        <v>198745.88</v>
      </c>
      <c r="Y465">
        <v>0.67149999999999999</v>
      </c>
      <c r="Z465">
        <v>0.27589999999999998</v>
      </c>
      <c r="AA465">
        <v>5.2499999999999998E-2</v>
      </c>
      <c r="AB465">
        <v>0.32850000000000001</v>
      </c>
      <c r="AC465">
        <v>198.75</v>
      </c>
      <c r="AD465" s="1">
        <v>7936.95</v>
      </c>
      <c r="AE465">
        <v>740.7</v>
      </c>
      <c r="AF465" s="1">
        <v>186559.85</v>
      </c>
      <c r="AG465" t="s">
        <v>4</v>
      </c>
      <c r="AH465" s="1">
        <v>35607</v>
      </c>
      <c r="AI465" s="1">
        <v>59673.47</v>
      </c>
      <c r="AJ465">
        <v>61.14</v>
      </c>
      <c r="AK465">
        <v>36.6</v>
      </c>
      <c r="AL465">
        <v>44.77</v>
      </c>
      <c r="AM465">
        <v>4.83</v>
      </c>
      <c r="AN465">
        <v>87.09</v>
      </c>
      <c r="AO465">
        <v>0.95030000000000003</v>
      </c>
      <c r="AP465" s="1">
        <v>1588.31</v>
      </c>
      <c r="AQ465" s="1">
        <v>2095.29</v>
      </c>
      <c r="AR465" s="1">
        <v>6901.15</v>
      </c>
      <c r="AS465">
        <v>676.63</v>
      </c>
      <c r="AT465">
        <v>379.64</v>
      </c>
      <c r="AU465" s="1">
        <v>11641.02</v>
      </c>
      <c r="AV465" s="1">
        <v>4265.67</v>
      </c>
      <c r="AW465">
        <v>0.31950000000000001</v>
      </c>
      <c r="AX465" s="1">
        <v>6800.68</v>
      </c>
      <c r="AY465">
        <v>0.50929999999999997</v>
      </c>
      <c r="AZ465" s="1">
        <v>1532.6</v>
      </c>
      <c r="BA465">
        <v>0.1148</v>
      </c>
      <c r="BB465">
        <v>754.05</v>
      </c>
      <c r="BC465">
        <v>5.6500000000000002E-2</v>
      </c>
      <c r="BD465" s="1">
        <v>13353</v>
      </c>
      <c r="BE465" s="1">
        <v>2834.63</v>
      </c>
      <c r="BF465">
        <v>0.58979999999999999</v>
      </c>
      <c r="BG465">
        <v>0.54879999999999995</v>
      </c>
      <c r="BH465">
        <v>0.223</v>
      </c>
      <c r="BI465">
        <v>0.18290000000000001</v>
      </c>
      <c r="BJ465">
        <v>2.8299999999999999E-2</v>
      </c>
      <c r="BK465">
        <v>1.7000000000000001E-2</v>
      </c>
    </row>
    <row r="466" spans="1:63" x14ac:dyDescent="0.25">
      <c r="A466" t="s">
        <v>468</v>
      </c>
      <c r="B466">
        <v>49817</v>
      </c>
      <c r="C466">
        <v>43.86</v>
      </c>
      <c r="D466">
        <v>12.41</v>
      </c>
      <c r="E466">
        <v>544.4</v>
      </c>
      <c r="F466">
        <v>578.21</v>
      </c>
      <c r="G466">
        <v>3.3E-3</v>
      </c>
      <c r="H466">
        <v>8.9999999999999998E-4</v>
      </c>
      <c r="I466">
        <v>3.8E-3</v>
      </c>
      <c r="J466">
        <v>0</v>
      </c>
      <c r="K466">
        <v>1.6299999999999999E-2</v>
      </c>
      <c r="L466">
        <v>0.96330000000000005</v>
      </c>
      <c r="M466">
        <v>1.23E-2</v>
      </c>
      <c r="N466">
        <v>0.161</v>
      </c>
      <c r="O466">
        <v>1.8E-3</v>
      </c>
      <c r="P466">
        <v>0.1182</v>
      </c>
      <c r="Q466" s="1">
        <v>57353.37</v>
      </c>
      <c r="R466">
        <v>0.20730000000000001</v>
      </c>
      <c r="S466">
        <v>0.16639999999999999</v>
      </c>
      <c r="T466">
        <v>0.62629999999999997</v>
      </c>
      <c r="U466">
        <v>4.83</v>
      </c>
      <c r="V466" s="1">
        <v>76170.11</v>
      </c>
      <c r="W466">
        <v>109.17</v>
      </c>
      <c r="X466" s="1">
        <v>203835.08</v>
      </c>
      <c r="Y466">
        <v>0.86339999999999995</v>
      </c>
      <c r="Z466">
        <v>8.4900000000000003E-2</v>
      </c>
      <c r="AA466">
        <v>5.1700000000000003E-2</v>
      </c>
      <c r="AB466">
        <v>0.1366</v>
      </c>
      <c r="AC466">
        <v>203.84</v>
      </c>
      <c r="AD466" s="1">
        <v>5069.93</v>
      </c>
      <c r="AE466">
        <v>572.41</v>
      </c>
      <c r="AF466" s="1">
        <v>192249.29</v>
      </c>
      <c r="AG466" t="s">
        <v>4</v>
      </c>
      <c r="AH466" s="1">
        <v>39235</v>
      </c>
      <c r="AI466" s="1">
        <v>63787.01</v>
      </c>
      <c r="AJ466">
        <v>38.11</v>
      </c>
      <c r="AK466">
        <v>23.85</v>
      </c>
      <c r="AL466">
        <v>27.79</v>
      </c>
      <c r="AM466">
        <v>4.96</v>
      </c>
      <c r="AN466" s="1">
        <v>2103.65</v>
      </c>
      <c r="AO466">
        <v>1.2906</v>
      </c>
      <c r="AP466" s="1">
        <v>1667.22</v>
      </c>
      <c r="AQ466" s="1">
        <v>2163.14</v>
      </c>
      <c r="AR466" s="1">
        <v>7097.69</v>
      </c>
      <c r="AS466">
        <v>443.77</v>
      </c>
      <c r="AT466">
        <v>405.44</v>
      </c>
      <c r="AU466" s="1">
        <v>11777.26</v>
      </c>
      <c r="AV466" s="1">
        <v>5986.61</v>
      </c>
      <c r="AW466">
        <v>0.4204</v>
      </c>
      <c r="AX466" s="1">
        <v>5549.09</v>
      </c>
      <c r="AY466">
        <v>0.38969999999999999</v>
      </c>
      <c r="AZ466" s="1">
        <v>2193.21</v>
      </c>
      <c r="BA466">
        <v>0.154</v>
      </c>
      <c r="BB466">
        <v>509.68</v>
      </c>
      <c r="BC466">
        <v>3.5799999999999998E-2</v>
      </c>
      <c r="BD466" s="1">
        <v>14238.58</v>
      </c>
      <c r="BE466" s="1">
        <v>6055.97</v>
      </c>
      <c r="BF466">
        <v>1.4466000000000001</v>
      </c>
      <c r="BG466">
        <v>0.55700000000000005</v>
      </c>
      <c r="BH466">
        <v>0.22450000000000001</v>
      </c>
      <c r="BI466">
        <v>0.16259999999999999</v>
      </c>
      <c r="BJ466">
        <v>3.4599999999999999E-2</v>
      </c>
      <c r="BK466">
        <v>2.12E-2</v>
      </c>
    </row>
    <row r="467" spans="1:63" x14ac:dyDescent="0.25">
      <c r="A467" t="s">
        <v>469</v>
      </c>
      <c r="B467">
        <v>44735</v>
      </c>
      <c r="C467">
        <v>33.479999999999997</v>
      </c>
      <c r="D467">
        <v>72.099999999999994</v>
      </c>
      <c r="E467" s="1">
        <v>2413.6799999999998</v>
      </c>
      <c r="F467" s="1">
        <v>2242.5500000000002</v>
      </c>
      <c r="G467">
        <v>7.1000000000000004E-3</v>
      </c>
      <c r="H467">
        <v>8.0000000000000004E-4</v>
      </c>
      <c r="I467">
        <v>2.76E-2</v>
      </c>
      <c r="J467">
        <v>1.1000000000000001E-3</v>
      </c>
      <c r="K467">
        <v>5.16E-2</v>
      </c>
      <c r="L467">
        <v>0.85219999999999996</v>
      </c>
      <c r="M467">
        <v>5.9499999999999997E-2</v>
      </c>
      <c r="N467">
        <v>0.51670000000000005</v>
      </c>
      <c r="O467">
        <v>1.9199999999999998E-2</v>
      </c>
      <c r="P467">
        <v>0.1613</v>
      </c>
      <c r="Q467" s="1">
        <v>58705.62</v>
      </c>
      <c r="R467">
        <v>0.21379999999999999</v>
      </c>
      <c r="S467">
        <v>0.18440000000000001</v>
      </c>
      <c r="T467">
        <v>0.6018</v>
      </c>
      <c r="U467">
        <v>17.64</v>
      </c>
      <c r="V467" s="1">
        <v>79433.62</v>
      </c>
      <c r="W467">
        <v>132.22999999999999</v>
      </c>
      <c r="X467" s="1">
        <v>125252.33</v>
      </c>
      <c r="Y467">
        <v>0.70530000000000004</v>
      </c>
      <c r="Z467">
        <v>0.22550000000000001</v>
      </c>
      <c r="AA467">
        <v>6.9199999999999998E-2</v>
      </c>
      <c r="AB467">
        <v>0.29470000000000002</v>
      </c>
      <c r="AC467">
        <v>125.25</v>
      </c>
      <c r="AD467" s="1">
        <v>4225.28</v>
      </c>
      <c r="AE467">
        <v>492.26</v>
      </c>
      <c r="AF467" s="1">
        <v>113098.12</v>
      </c>
      <c r="AG467" t="s">
        <v>4</v>
      </c>
      <c r="AH467" s="1">
        <v>30640</v>
      </c>
      <c r="AI467" s="1">
        <v>47950.81</v>
      </c>
      <c r="AJ467">
        <v>50.88</v>
      </c>
      <c r="AK467">
        <v>30.5</v>
      </c>
      <c r="AL467">
        <v>37.340000000000003</v>
      </c>
      <c r="AM467">
        <v>4.13</v>
      </c>
      <c r="AN467">
        <v>982.4</v>
      </c>
      <c r="AO467">
        <v>0.91069999999999995</v>
      </c>
      <c r="AP467" s="1">
        <v>1504.28</v>
      </c>
      <c r="AQ467" s="1">
        <v>1911.48</v>
      </c>
      <c r="AR467" s="1">
        <v>6683.97</v>
      </c>
      <c r="AS467">
        <v>644.16</v>
      </c>
      <c r="AT467">
        <v>305.49</v>
      </c>
      <c r="AU467" s="1">
        <v>11049.39</v>
      </c>
      <c r="AV467" s="1">
        <v>6645.65</v>
      </c>
      <c r="AW467">
        <v>0.5161</v>
      </c>
      <c r="AX467" s="1">
        <v>4048.41</v>
      </c>
      <c r="AY467">
        <v>0.31440000000000001</v>
      </c>
      <c r="AZ467" s="1">
        <v>1221.1300000000001</v>
      </c>
      <c r="BA467">
        <v>9.4799999999999995E-2</v>
      </c>
      <c r="BB467">
        <v>961.29</v>
      </c>
      <c r="BC467">
        <v>7.4700000000000003E-2</v>
      </c>
      <c r="BD467" s="1">
        <v>12876.48</v>
      </c>
      <c r="BE467" s="1">
        <v>5005.67</v>
      </c>
      <c r="BF467">
        <v>1.6794</v>
      </c>
      <c r="BG467">
        <v>0.52180000000000004</v>
      </c>
      <c r="BH467">
        <v>0.21970000000000001</v>
      </c>
      <c r="BI467">
        <v>0.21490000000000001</v>
      </c>
      <c r="BJ467">
        <v>2.9399999999999999E-2</v>
      </c>
      <c r="BK467">
        <v>1.4200000000000001E-2</v>
      </c>
    </row>
    <row r="468" spans="1:63" x14ac:dyDescent="0.25">
      <c r="A468" t="s">
        <v>470</v>
      </c>
      <c r="B468">
        <v>44743</v>
      </c>
      <c r="C468">
        <v>14.38</v>
      </c>
      <c r="D468">
        <v>336.52</v>
      </c>
      <c r="E468" s="1">
        <v>4839.54</v>
      </c>
      <c r="F468" s="1">
        <v>3736.64</v>
      </c>
      <c r="G468">
        <v>2.8999999999999998E-3</v>
      </c>
      <c r="H468">
        <v>5.9999999999999995E-4</v>
      </c>
      <c r="I468">
        <v>0.4138</v>
      </c>
      <c r="J468">
        <v>1.5E-3</v>
      </c>
      <c r="K468">
        <v>0.1169</v>
      </c>
      <c r="L468">
        <v>0.35399999999999998</v>
      </c>
      <c r="M468">
        <v>0.1103</v>
      </c>
      <c r="N468">
        <v>0.98009999999999997</v>
      </c>
      <c r="O468">
        <v>4.0399999999999998E-2</v>
      </c>
      <c r="P468">
        <v>0.19539999999999999</v>
      </c>
      <c r="Q468" s="1">
        <v>59286.92</v>
      </c>
      <c r="R468">
        <v>0.31480000000000002</v>
      </c>
      <c r="S468">
        <v>0.1744</v>
      </c>
      <c r="T468">
        <v>0.51070000000000004</v>
      </c>
      <c r="U468">
        <v>38.18</v>
      </c>
      <c r="V468" s="1">
        <v>84219.02</v>
      </c>
      <c r="W468">
        <v>125.19</v>
      </c>
      <c r="X468" s="1">
        <v>76440.160000000003</v>
      </c>
      <c r="Y468">
        <v>0.63080000000000003</v>
      </c>
      <c r="Z468">
        <v>0.29620000000000002</v>
      </c>
      <c r="AA468">
        <v>7.3099999999999998E-2</v>
      </c>
      <c r="AB468">
        <v>0.36919999999999997</v>
      </c>
      <c r="AC468">
        <v>76.44</v>
      </c>
      <c r="AD468" s="1">
        <v>3411.34</v>
      </c>
      <c r="AE468">
        <v>430.89</v>
      </c>
      <c r="AF468" s="1">
        <v>69811.64</v>
      </c>
      <c r="AG468" t="s">
        <v>4</v>
      </c>
      <c r="AH468" s="1">
        <v>25466</v>
      </c>
      <c r="AI468" s="1">
        <v>37588.980000000003</v>
      </c>
      <c r="AJ468">
        <v>61.21</v>
      </c>
      <c r="AK468">
        <v>41.16</v>
      </c>
      <c r="AL468">
        <v>47.17</v>
      </c>
      <c r="AM468">
        <v>4.66</v>
      </c>
      <c r="AN468">
        <v>2.13</v>
      </c>
      <c r="AO468">
        <v>1.1475</v>
      </c>
      <c r="AP468" s="1">
        <v>2106.09</v>
      </c>
      <c r="AQ468" s="1">
        <v>2762.48</v>
      </c>
      <c r="AR468" s="1">
        <v>7538.53</v>
      </c>
      <c r="AS468">
        <v>917.09</v>
      </c>
      <c r="AT468">
        <v>566.12</v>
      </c>
      <c r="AU468" s="1">
        <v>13890.31</v>
      </c>
      <c r="AV468" s="1">
        <v>11120.77</v>
      </c>
      <c r="AW468">
        <v>0.624</v>
      </c>
      <c r="AX468" s="1">
        <v>3955.89</v>
      </c>
      <c r="AY468">
        <v>0.222</v>
      </c>
      <c r="AZ468">
        <v>888.98</v>
      </c>
      <c r="BA468">
        <v>4.99E-2</v>
      </c>
      <c r="BB468" s="1">
        <v>1854.91</v>
      </c>
      <c r="BC468">
        <v>0.1041</v>
      </c>
      <c r="BD468" s="1">
        <v>17820.54</v>
      </c>
      <c r="BE468" s="1">
        <v>6189.4</v>
      </c>
      <c r="BF468">
        <v>3.7046999999999999</v>
      </c>
      <c r="BG468">
        <v>0.45800000000000002</v>
      </c>
      <c r="BH468">
        <v>0.18149999999999999</v>
      </c>
      <c r="BI468">
        <v>0.3236</v>
      </c>
      <c r="BJ468">
        <v>2.52E-2</v>
      </c>
      <c r="BK468">
        <v>1.18E-2</v>
      </c>
    </row>
    <row r="469" spans="1:63" x14ac:dyDescent="0.25">
      <c r="A469" t="s">
        <v>471</v>
      </c>
      <c r="B469">
        <v>49940</v>
      </c>
      <c r="C469">
        <v>103.86</v>
      </c>
      <c r="D469">
        <v>11.91</v>
      </c>
      <c r="E469" s="1">
        <v>1237</v>
      </c>
      <c r="F469" s="1">
        <v>1178.6199999999999</v>
      </c>
      <c r="G469">
        <v>1.4E-3</v>
      </c>
      <c r="H469">
        <v>2.0000000000000001E-4</v>
      </c>
      <c r="I469">
        <v>6.0000000000000001E-3</v>
      </c>
      <c r="J469">
        <v>6.9999999999999999E-4</v>
      </c>
      <c r="K469">
        <v>1.44E-2</v>
      </c>
      <c r="L469">
        <v>0.95860000000000001</v>
      </c>
      <c r="M469">
        <v>1.8599999999999998E-2</v>
      </c>
      <c r="N469">
        <v>0.41170000000000001</v>
      </c>
      <c r="O469">
        <v>4.4000000000000003E-3</v>
      </c>
      <c r="P469">
        <v>0.1492</v>
      </c>
      <c r="Q469" s="1">
        <v>55423.97</v>
      </c>
      <c r="R469">
        <v>0.21529999999999999</v>
      </c>
      <c r="S469">
        <v>0.17580000000000001</v>
      </c>
      <c r="T469">
        <v>0.60880000000000001</v>
      </c>
      <c r="U469">
        <v>10.38</v>
      </c>
      <c r="V469" s="1">
        <v>69645.7</v>
      </c>
      <c r="W469">
        <v>114.54</v>
      </c>
      <c r="X469" s="1">
        <v>167017.22</v>
      </c>
      <c r="Y469">
        <v>0.78610000000000002</v>
      </c>
      <c r="Z469">
        <v>8.48E-2</v>
      </c>
      <c r="AA469">
        <v>0.129</v>
      </c>
      <c r="AB469">
        <v>0.21390000000000001</v>
      </c>
      <c r="AC469">
        <v>167.02</v>
      </c>
      <c r="AD469" s="1">
        <v>4545.66</v>
      </c>
      <c r="AE469">
        <v>478.94</v>
      </c>
      <c r="AF469" s="1">
        <v>146300.95000000001</v>
      </c>
      <c r="AG469" t="s">
        <v>4</v>
      </c>
      <c r="AH469" s="1">
        <v>33676</v>
      </c>
      <c r="AI469" s="1">
        <v>50662.879999999997</v>
      </c>
      <c r="AJ469">
        <v>38.119999999999997</v>
      </c>
      <c r="AK469">
        <v>24.79</v>
      </c>
      <c r="AL469">
        <v>27.06</v>
      </c>
      <c r="AM469">
        <v>4.5</v>
      </c>
      <c r="AN469" s="1">
        <v>1298.3800000000001</v>
      </c>
      <c r="AO469">
        <v>1.1147</v>
      </c>
      <c r="AP469" s="1">
        <v>1529.32</v>
      </c>
      <c r="AQ469" s="1">
        <v>2499.92</v>
      </c>
      <c r="AR469" s="1">
        <v>6671.57</v>
      </c>
      <c r="AS469">
        <v>591.73</v>
      </c>
      <c r="AT469">
        <v>312.33</v>
      </c>
      <c r="AU469" s="1">
        <v>11604.87</v>
      </c>
      <c r="AV469" s="1">
        <v>6952.41</v>
      </c>
      <c r="AW469">
        <v>0.50929999999999997</v>
      </c>
      <c r="AX469" s="1">
        <v>4347.75</v>
      </c>
      <c r="AY469">
        <v>0.31850000000000001</v>
      </c>
      <c r="AZ469" s="1">
        <v>1438.22</v>
      </c>
      <c r="BA469">
        <v>0.10539999999999999</v>
      </c>
      <c r="BB469">
        <v>911.44</v>
      </c>
      <c r="BC469">
        <v>6.6799999999999998E-2</v>
      </c>
      <c r="BD469" s="1">
        <v>13649.82</v>
      </c>
      <c r="BE469" s="1">
        <v>5741.18</v>
      </c>
      <c r="BF469">
        <v>1.8286</v>
      </c>
      <c r="BG469">
        <v>0.50719999999999998</v>
      </c>
      <c r="BH469">
        <v>0.22059999999999999</v>
      </c>
      <c r="BI469">
        <v>0.21809999999999999</v>
      </c>
      <c r="BJ469">
        <v>3.8600000000000002E-2</v>
      </c>
      <c r="BK469">
        <v>1.54E-2</v>
      </c>
    </row>
    <row r="470" spans="1:63" x14ac:dyDescent="0.25">
      <c r="A470" t="s">
        <v>472</v>
      </c>
      <c r="B470">
        <v>49130</v>
      </c>
      <c r="C470">
        <v>135.86000000000001</v>
      </c>
      <c r="D470">
        <v>9.4600000000000009</v>
      </c>
      <c r="E470" s="1">
        <v>1285.23</v>
      </c>
      <c r="F470" s="1">
        <v>1218.75</v>
      </c>
      <c r="G470">
        <v>1.6999999999999999E-3</v>
      </c>
      <c r="H470">
        <v>1E-4</v>
      </c>
      <c r="I470">
        <v>5.4999999999999997E-3</v>
      </c>
      <c r="J470">
        <v>8.9999999999999998E-4</v>
      </c>
      <c r="K470">
        <v>7.7000000000000002E-3</v>
      </c>
      <c r="L470">
        <v>0.9637</v>
      </c>
      <c r="M470">
        <v>2.0500000000000001E-2</v>
      </c>
      <c r="N470">
        <v>0.94740000000000002</v>
      </c>
      <c r="O470">
        <v>2.0000000000000001E-4</v>
      </c>
      <c r="P470">
        <v>0.1731</v>
      </c>
      <c r="Q470" s="1">
        <v>55607.92</v>
      </c>
      <c r="R470">
        <v>0.2298</v>
      </c>
      <c r="S470">
        <v>0.1643</v>
      </c>
      <c r="T470">
        <v>0.60589999999999999</v>
      </c>
      <c r="U470">
        <v>11.94</v>
      </c>
      <c r="V470" s="1">
        <v>76744.86</v>
      </c>
      <c r="W470">
        <v>102.91</v>
      </c>
      <c r="X470" s="1">
        <v>127197.45</v>
      </c>
      <c r="Y470">
        <v>0.58489999999999998</v>
      </c>
      <c r="Z470">
        <v>0.1033</v>
      </c>
      <c r="AA470">
        <v>0.31180000000000002</v>
      </c>
      <c r="AB470">
        <v>0.41510000000000002</v>
      </c>
      <c r="AC470">
        <v>127.2</v>
      </c>
      <c r="AD470" s="1">
        <v>2923.32</v>
      </c>
      <c r="AE470">
        <v>274.01</v>
      </c>
      <c r="AF470" s="1">
        <v>111071.78</v>
      </c>
      <c r="AG470" t="s">
        <v>4</v>
      </c>
      <c r="AH470" s="1">
        <v>29493</v>
      </c>
      <c r="AI470" s="1">
        <v>44063.99</v>
      </c>
      <c r="AJ470">
        <v>27</v>
      </c>
      <c r="AK470">
        <v>22.01</v>
      </c>
      <c r="AL470">
        <v>23.17</v>
      </c>
      <c r="AM470">
        <v>3.84</v>
      </c>
      <c r="AN470">
        <v>0</v>
      </c>
      <c r="AO470">
        <v>0.80820000000000003</v>
      </c>
      <c r="AP470" s="1">
        <v>1741.9</v>
      </c>
      <c r="AQ470" s="1">
        <v>3097.58</v>
      </c>
      <c r="AR470" s="1">
        <v>7663.1</v>
      </c>
      <c r="AS470">
        <v>619.04</v>
      </c>
      <c r="AT470">
        <v>420.13</v>
      </c>
      <c r="AU470" s="1">
        <v>13541.75</v>
      </c>
      <c r="AV470" s="1">
        <v>10133.66</v>
      </c>
      <c r="AW470">
        <v>0.64329999999999998</v>
      </c>
      <c r="AX470" s="1">
        <v>2728.45</v>
      </c>
      <c r="AY470">
        <v>0.17319999999999999</v>
      </c>
      <c r="AZ470" s="1">
        <v>1347.15</v>
      </c>
      <c r="BA470">
        <v>8.5500000000000007E-2</v>
      </c>
      <c r="BB470" s="1">
        <v>1542.79</v>
      </c>
      <c r="BC470">
        <v>9.7900000000000001E-2</v>
      </c>
      <c r="BD470" s="1">
        <v>15752.04</v>
      </c>
      <c r="BE470" s="1">
        <v>8785.7999999999993</v>
      </c>
      <c r="BF470">
        <v>4.3592000000000004</v>
      </c>
      <c r="BG470">
        <v>0.50529999999999997</v>
      </c>
      <c r="BH470">
        <v>0.23499999999999999</v>
      </c>
      <c r="BI470">
        <v>0.19650000000000001</v>
      </c>
      <c r="BJ470">
        <v>4.02E-2</v>
      </c>
      <c r="BK470">
        <v>2.3099999999999999E-2</v>
      </c>
    </row>
    <row r="471" spans="1:63" x14ac:dyDescent="0.25">
      <c r="A471" t="s">
        <v>473</v>
      </c>
      <c r="B471">
        <v>48355</v>
      </c>
      <c r="C471">
        <v>12.73</v>
      </c>
      <c r="D471">
        <v>96.56</v>
      </c>
      <c r="E471" s="1">
        <v>1229.57</v>
      </c>
      <c r="F471" s="1">
        <v>1060.3399999999999</v>
      </c>
      <c r="G471">
        <v>3.2000000000000002E-3</v>
      </c>
      <c r="H471">
        <v>5.0000000000000001E-4</v>
      </c>
      <c r="I471">
        <v>5.4800000000000001E-2</v>
      </c>
      <c r="J471">
        <v>1E-3</v>
      </c>
      <c r="K471">
        <v>2.1399999999999999E-2</v>
      </c>
      <c r="L471">
        <v>0.84360000000000002</v>
      </c>
      <c r="M471">
        <v>7.5499999999999998E-2</v>
      </c>
      <c r="N471">
        <v>0.91559999999999997</v>
      </c>
      <c r="O471">
        <v>2.7000000000000001E-3</v>
      </c>
      <c r="P471">
        <v>0.18140000000000001</v>
      </c>
      <c r="Q471" s="1">
        <v>54267.63</v>
      </c>
      <c r="R471">
        <v>0.24759999999999999</v>
      </c>
      <c r="S471">
        <v>0.19359999999999999</v>
      </c>
      <c r="T471">
        <v>0.55879999999999996</v>
      </c>
      <c r="U471">
        <v>11.04</v>
      </c>
      <c r="V471" s="1">
        <v>71377.84</v>
      </c>
      <c r="W471">
        <v>107.87</v>
      </c>
      <c r="X471" s="1">
        <v>94236.85</v>
      </c>
      <c r="Y471">
        <v>0.65690000000000004</v>
      </c>
      <c r="Z471">
        <v>0.24379999999999999</v>
      </c>
      <c r="AA471">
        <v>9.9400000000000002E-2</v>
      </c>
      <c r="AB471">
        <v>0.34310000000000002</v>
      </c>
      <c r="AC471">
        <v>94.24</v>
      </c>
      <c r="AD471" s="1">
        <v>2885.2</v>
      </c>
      <c r="AE471">
        <v>366.81</v>
      </c>
      <c r="AF471" s="1">
        <v>80992.94</v>
      </c>
      <c r="AG471" t="s">
        <v>4</v>
      </c>
      <c r="AH471" s="1">
        <v>27548</v>
      </c>
      <c r="AI471" s="1">
        <v>42224.3</v>
      </c>
      <c r="AJ471">
        <v>44.15</v>
      </c>
      <c r="AK471">
        <v>27.87</v>
      </c>
      <c r="AL471">
        <v>33.590000000000003</v>
      </c>
      <c r="AM471">
        <v>4.3099999999999996</v>
      </c>
      <c r="AN471">
        <v>631.15</v>
      </c>
      <c r="AO471">
        <v>0.82350000000000001</v>
      </c>
      <c r="AP471" s="1">
        <v>1863.31</v>
      </c>
      <c r="AQ471" s="1">
        <v>2521.29</v>
      </c>
      <c r="AR471" s="1">
        <v>7721.01</v>
      </c>
      <c r="AS471">
        <v>682.65</v>
      </c>
      <c r="AT471">
        <v>413.71</v>
      </c>
      <c r="AU471" s="1">
        <v>13201.97</v>
      </c>
      <c r="AV471" s="1">
        <v>10461.51</v>
      </c>
      <c r="AW471">
        <v>0.64319999999999999</v>
      </c>
      <c r="AX471" s="1">
        <v>2893.11</v>
      </c>
      <c r="AY471">
        <v>0.1779</v>
      </c>
      <c r="AZ471" s="1">
        <v>1238.1300000000001</v>
      </c>
      <c r="BA471">
        <v>7.6100000000000001E-2</v>
      </c>
      <c r="BB471" s="1">
        <v>1671.52</v>
      </c>
      <c r="BC471">
        <v>0.1028</v>
      </c>
      <c r="BD471" s="1">
        <v>16264.27</v>
      </c>
      <c r="BE471" s="1">
        <v>7280.58</v>
      </c>
      <c r="BF471">
        <v>3.3765999999999998</v>
      </c>
      <c r="BG471">
        <v>0.47049999999999997</v>
      </c>
      <c r="BH471">
        <v>0.22389999999999999</v>
      </c>
      <c r="BI471">
        <v>0.25559999999999999</v>
      </c>
      <c r="BJ471">
        <v>3.1399999999999997E-2</v>
      </c>
      <c r="BK471">
        <v>1.8599999999999998E-2</v>
      </c>
    </row>
    <row r="472" spans="1:63" x14ac:dyDescent="0.25">
      <c r="A472" t="s">
        <v>474</v>
      </c>
      <c r="B472">
        <v>49684</v>
      </c>
      <c r="C472">
        <v>117.71</v>
      </c>
      <c r="D472">
        <v>7.66</v>
      </c>
      <c r="E472">
        <v>901.45</v>
      </c>
      <c r="F472">
        <v>890.78</v>
      </c>
      <c r="G472">
        <v>1.8E-3</v>
      </c>
      <c r="H472">
        <v>4.0000000000000002E-4</v>
      </c>
      <c r="I472">
        <v>4.7000000000000002E-3</v>
      </c>
      <c r="J472">
        <v>1.1000000000000001E-3</v>
      </c>
      <c r="K472">
        <v>2.29E-2</v>
      </c>
      <c r="L472">
        <v>0.94899999999999995</v>
      </c>
      <c r="M472">
        <v>2.0299999999999999E-2</v>
      </c>
      <c r="N472">
        <v>0.33179999999999998</v>
      </c>
      <c r="O472">
        <v>1.4E-3</v>
      </c>
      <c r="P472">
        <v>0.14599999999999999</v>
      </c>
      <c r="Q472" s="1">
        <v>56536.99</v>
      </c>
      <c r="R472">
        <v>0.1915</v>
      </c>
      <c r="S472">
        <v>0.1729</v>
      </c>
      <c r="T472">
        <v>0.63560000000000005</v>
      </c>
      <c r="U472">
        <v>8.8699999999999992</v>
      </c>
      <c r="V472" s="1">
        <v>67749.45</v>
      </c>
      <c r="W472">
        <v>97.49</v>
      </c>
      <c r="X472" s="1">
        <v>175251.99</v>
      </c>
      <c r="Y472">
        <v>0.8256</v>
      </c>
      <c r="Z472">
        <v>6.9500000000000006E-2</v>
      </c>
      <c r="AA472">
        <v>0.10489999999999999</v>
      </c>
      <c r="AB472">
        <v>0.1744</v>
      </c>
      <c r="AC472">
        <v>175.25</v>
      </c>
      <c r="AD472" s="1">
        <v>4588.3599999999997</v>
      </c>
      <c r="AE472">
        <v>507.81</v>
      </c>
      <c r="AF472" s="1">
        <v>161739.57</v>
      </c>
      <c r="AG472" t="s">
        <v>4</v>
      </c>
      <c r="AH472" s="1">
        <v>34542</v>
      </c>
      <c r="AI472" s="1">
        <v>52447.09</v>
      </c>
      <c r="AJ472">
        <v>36.369999999999997</v>
      </c>
      <c r="AK472">
        <v>24.09</v>
      </c>
      <c r="AL472">
        <v>26.81</v>
      </c>
      <c r="AM472">
        <v>4.5999999999999996</v>
      </c>
      <c r="AN472" s="1">
        <v>1519.99</v>
      </c>
      <c r="AO472">
        <v>1.5024999999999999</v>
      </c>
      <c r="AP472" s="1">
        <v>1666.2</v>
      </c>
      <c r="AQ472" s="1">
        <v>2370.46</v>
      </c>
      <c r="AR472" s="1">
        <v>7006.38</v>
      </c>
      <c r="AS472">
        <v>570.11</v>
      </c>
      <c r="AT472">
        <v>326.02999999999997</v>
      </c>
      <c r="AU472" s="1">
        <v>11939.19</v>
      </c>
      <c r="AV472" s="1">
        <v>6726.88</v>
      </c>
      <c r="AW472">
        <v>0.4743</v>
      </c>
      <c r="AX472" s="1">
        <v>5071.29</v>
      </c>
      <c r="AY472">
        <v>0.35759999999999997</v>
      </c>
      <c r="AZ472" s="1">
        <v>1684.53</v>
      </c>
      <c r="BA472">
        <v>0.1188</v>
      </c>
      <c r="BB472">
        <v>699.83</v>
      </c>
      <c r="BC472">
        <v>4.9299999999999997E-2</v>
      </c>
      <c r="BD472" s="1">
        <v>14182.54</v>
      </c>
      <c r="BE472" s="1">
        <v>5777.13</v>
      </c>
      <c r="BF472">
        <v>1.9549000000000001</v>
      </c>
      <c r="BG472">
        <v>0.51290000000000002</v>
      </c>
      <c r="BH472">
        <v>0.21410000000000001</v>
      </c>
      <c r="BI472">
        <v>0.20330000000000001</v>
      </c>
      <c r="BJ472">
        <v>3.7600000000000001E-2</v>
      </c>
      <c r="BK472">
        <v>3.2099999999999997E-2</v>
      </c>
    </row>
    <row r="473" spans="1:63" x14ac:dyDescent="0.25">
      <c r="A473" t="s">
        <v>475</v>
      </c>
      <c r="B473">
        <v>46003</v>
      </c>
      <c r="C473">
        <v>36.81</v>
      </c>
      <c r="D473">
        <v>27.97</v>
      </c>
      <c r="E473" s="1">
        <v>1029.6300000000001</v>
      </c>
      <c r="F473" s="1">
        <v>1002.82</v>
      </c>
      <c r="G473">
        <v>6.1999999999999998E-3</v>
      </c>
      <c r="H473">
        <v>2.9999999999999997E-4</v>
      </c>
      <c r="I473">
        <v>6.4999999999999997E-3</v>
      </c>
      <c r="J473">
        <v>1.1000000000000001E-3</v>
      </c>
      <c r="K473">
        <v>2.1700000000000001E-2</v>
      </c>
      <c r="L473">
        <v>0.93810000000000004</v>
      </c>
      <c r="M473">
        <v>2.63E-2</v>
      </c>
      <c r="N473">
        <v>0.3488</v>
      </c>
      <c r="O473">
        <v>4.3E-3</v>
      </c>
      <c r="P473">
        <v>0.13139999999999999</v>
      </c>
      <c r="Q473" s="1">
        <v>56328.639999999999</v>
      </c>
      <c r="R473">
        <v>0.23380000000000001</v>
      </c>
      <c r="S473">
        <v>0.18920000000000001</v>
      </c>
      <c r="T473">
        <v>0.57699999999999996</v>
      </c>
      <c r="U473">
        <v>9.0500000000000007</v>
      </c>
      <c r="V473" s="1">
        <v>72660.05</v>
      </c>
      <c r="W473">
        <v>110.25</v>
      </c>
      <c r="X473" s="1">
        <v>176929.41</v>
      </c>
      <c r="Y473">
        <v>0.80830000000000002</v>
      </c>
      <c r="Z473">
        <v>0.12939999999999999</v>
      </c>
      <c r="AA473">
        <v>6.2399999999999997E-2</v>
      </c>
      <c r="AB473">
        <v>0.19170000000000001</v>
      </c>
      <c r="AC473">
        <v>176.93</v>
      </c>
      <c r="AD473" s="1">
        <v>4756.76</v>
      </c>
      <c r="AE473">
        <v>572.27</v>
      </c>
      <c r="AF473" s="1">
        <v>182753.95</v>
      </c>
      <c r="AG473" t="s">
        <v>4</v>
      </c>
      <c r="AH473" s="1">
        <v>34081</v>
      </c>
      <c r="AI473" s="1">
        <v>53993.33</v>
      </c>
      <c r="AJ473">
        <v>43.53</v>
      </c>
      <c r="AK473">
        <v>25.44</v>
      </c>
      <c r="AL473">
        <v>30.85</v>
      </c>
      <c r="AM473">
        <v>4.34</v>
      </c>
      <c r="AN473" s="1">
        <v>1912.45</v>
      </c>
      <c r="AO473">
        <v>1.0935999999999999</v>
      </c>
      <c r="AP473" s="1">
        <v>1565.39</v>
      </c>
      <c r="AQ473" s="1">
        <v>1994.99</v>
      </c>
      <c r="AR473" s="1">
        <v>6307.36</v>
      </c>
      <c r="AS473">
        <v>562.66</v>
      </c>
      <c r="AT473">
        <v>310.68</v>
      </c>
      <c r="AU473" s="1">
        <v>10741.09</v>
      </c>
      <c r="AV473" s="1">
        <v>5655.39</v>
      </c>
      <c r="AW473">
        <v>0.44619999999999999</v>
      </c>
      <c r="AX473" s="1">
        <v>4762.9399999999996</v>
      </c>
      <c r="AY473">
        <v>0.37580000000000002</v>
      </c>
      <c r="AZ473" s="1">
        <v>1503.45</v>
      </c>
      <c r="BA473">
        <v>0.1186</v>
      </c>
      <c r="BB473">
        <v>753.31</v>
      </c>
      <c r="BC473">
        <v>5.9400000000000001E-2</v>
      </c>
      <c r="BD473" s="1">
        <v>12675.09</v>
      </c>
      <c r="BE473" s="1">
        <v>4500.3999999999996</v>
      </c>
      <c r="BF473">
        <v>1.1981999999999999</v>
      </c>
      <c r="BG473">
        <v>0.51880000000000004</v>
      </c>
      <c r="BH473">
        <v>0.21540000000000001</v>
      </c>
      <c r="BI473">
        <v>0.214</v>
      </c>
      <c r="BJ473">
        <v>2.9899999999999999E-2</v>
      </c>
      <c r="BK473">
        <v>2.1899999999999999E-2</v>
      </c>
    </row>
    <row r="474" spans="1:63" x14ac:dyDescent="0.25">
      <c r="A474" t="s">
        <v>476</v>
      </c>
      <c r="B474">
        <v>44750</v>
      </c>
      <c r="C474">
        <v>23.1</v>
      </c>
      <c r="D474">
        <v>270.98</v>
      </c>
      <c r="E474" s="1">
        <v>6258.36</v>
      </c>
      <c r="F474" s="1">
        <v>6171.09</v>
      </c>
      <c r="G474">
        <v>8.1500000000000003E-2</v>
      </c>
      <c r="H474">
        <v>1.1000000000000001E-3</v>
      </c>
      <c r="I474">
        <v>0.16289999999999999</v>
      </c>
      <c r="J474">
        <v>1.2999999999999999E-3</v>
      </c>
      <c r="K474">
        <v>5.1999999999999998E-2</v>
      </c>
      <c r="L474">
        <v>0.64249999999999996</v>
      </c>
      <c r="M474">
        <v>5.8799999999999998E-2</v>
      </c>
      <c r="N474">
        <v>0.2399</v>
      </c>
      <c r="O474">
        <v>4.5900000000000003E-2</v>
      </c>
      <c r="P474">
        <v>0.13350000000000001</v>
      </c>
      <c r="Q474" s="1">
        <v>75006.05</v>
      </c>
      <c r="R474">
        <v>0.1736</v>
      </c>
      <c r="S474">
        <v>0.18920000000000001</v>
      </c>
      <c r="T474">
        <v>0.6371</v>
      </c>
      <c r="U474">
        <v>38.840000000000003</v>
      </c>
      <c r="V474" s="1">
        <v>97305.45</v>
      </c>
      <c r="W474">
        <v>160.13999999999999</v>
      </c>
      <c r="X474" s="1">
        <v>220068.68</v>
      </c>
      <c r="Y474">
        <v>0.75819999999999999</v>
      </c>
      <c r="Z474">
        <v>0.2145</v>
      </c>
      <c r="AA474">
        <v>2.7300000000000001E-2</v>
      </c>
      <c r="AB474">
        <v>0.24179999999999999</v>
      </c>
      <c r="AC474">
        <v>220.07</v>
      </c>
      <c r="AD474" s="1">
        <v>9830.06</v>
      </c>
      <c r="AE474" s="1">
        <v>1039.6199999999999</v>
      </c>
      <c r="AF474" s="1">
        <v>228769.12</v>
      </c>
      <c r="AG474" t="s">
        <v>4</v>
      </c>
      <c r="AH474" s="1">
        <v>47002</v>
      </c>
      <c r="AI474" s="1">
        <v>88839.95</v>
      </c>
      <c r="AJ474">
        <v>80.94</v>
      </c>
      <c r="AK474">
        <v>42.66</v>
      </c>
      <c r="AL474">
        <v>50.46</v>
      </c>
      <c r="AM474">
        <v>4.84</v>
      </c>
      <c r="AN474" s="1">
        <v>1768.09</v>
      </c>
      <c r="AO474">
        <v>0.78420000000000001</v>
      </c>
      <c r="AP474" s="1">
        <v>1599.26</v>
      </c>
      <c r="AQ474" s="1">
        <v>2219.59</v>
      </c>
      <c r="AR474" s="1">
        <v>7833.16</v>
      </c>
      <c r="AS474">
        <v>931.14</v>
      </c>
      <c r="AT474">
        <v>441.91</v>
      </c>
      <c r="AU474" s="1">
        <v>13025.06</v>
      </c>
      <c r="AV474" s="1">
        <v>3691.06</v>
      </c>
      <c r="AW474">
        <v>0.26400000000000001</v>
      </c>
      <c r="AX474" s="1">
        <v>8680.08</v>
      </c>
      <c r="AY474">
        <v>0.62080000000000002</v>
      </c>
      <c r="AZ474" s="1">
        <v>1090.29</v>
      </c>
      <c r="BA474">
        <v>7.8E-2</v>
      </c>
      <c r="BB474">
        <v>521.38</v>
      </c>
      <c r="BC474">
        <v>3.73E-2</v>
      </c>
      <c r="BD474" s="1">
        <v>13982.81</v>
      </c>
      <c r="BE474" s="1">
        <v>2127.23</v>
      </c>
      <c r="BF474">
        <v>0.26979999999999998</v>
      </c>
      <c r="BG474">
        <v>0.5948</v>
      </c>
      <c r="BH474">
        <v>0.22639999999999999</v>
      </c>
      <c r="BI474">
        <v>0.12939999999999999</v>
      </c>
      <c r="BJ474">
        <v>2.9700000000000001E-2</v>
      </c>
      <c r="BK474">
        <v>1.9699999999999999E-2</v>
      </c>
    </row>
    <row r="475" spans="1:63" x14ac:dyDescent="0.25">
      <c r="A475" t="s">
        <v>477</v>
      </c>
      <c r="B475">
        <v>45799</v>
      </c>
      <c r="C475">
        <v>40.479999999999997</v>
      </c>
      <c r="D475">
        <v>60.33</v>
      </c>
      <c r="E475" s="1">
        <v>2442.12</v>
      </c>
      <c r="F475" s="1">
        <v>2375.59</v>
      </c>
      <c r="G475">
        <v>1.5800000000000002E-2</v>
      </c>
      <c r="H475">
        <v>1E-3</v>
      </c>
      <c r="I475">
        <v>3.5700000000000003E-2</v>
      </c>
      <c r="J475">
        <v>8.9999999999999998E-4</v>
      </c>
      <c r="K475">
        <v>4.4499999999999998E-2</v>
      </c>
      <c r="L475">
        <v>0.85370000000000001</v>
      </c>
      <c r="M475">
        <v>4.8399999999999999E-2</v>
      </c>
      <c r="N475">
        <v>0.29780000000000001</v>
      </c>
      <c r="O475">
        <v>1.7899999999999999E-2</v>
      </c>
      <c r="P475">
        <v>0.1305</v>
      </c>
      <c r="Q475" s="1">
        <v>62237.36</v>
      </c>
      <c r="R475">
        <v>0.2021</v>
      </c>
      <c r="S475">
        <v>0.19189999999999999</v>
      </c>
      <c r="T475">
        <v>0.60599999999999998</v>
      </c>
      <c r="U475">
        <v>16.14</v>
      </c>
      <c r="V475" s="1">
        <v>83026.84</v>
      </c>
      <c r="W475">
        <v>147.06</v>
      </c>
      <c r="X475" s="1">
        <v>185695.17</v>
      </c>
      <c r="Y475">
        <v>0.73180000000000001</v>
      </c>
      <c r="Z475">
        <v>0.2021</v>
      </c>
      <c r="AA475">
        <v>6.6100000000000006E-2</v>
      </c>
      <c r="AB475">
        <v>0.26819999999999999</v>
      </c>
      <c r="AC475">
        <v>185.7</v>
      </c>
      <c r="AD475" s="1">
        <v>6467.99</v>
      </c>
      <c r="AE475">
        <v>681.73</v>
      </c>
      <c r="AF475" s="1">
        <v>178571.37</v>
      </c>
      <c r="AG475" t="s">
        <v>4</v>
      </c>
      <c r="AH475" s="1">
        <v>37942</v>
      </c>
      <c r="AI475" s="1">
        <v>66274.25</v>
      </c>
      <c r="AJ475">
        <v>53.63</v>
      </c>
      <c r="AK475">
        <v>32.979999999999997</v>
      </c>
      <c r="AL475">
        <v>38.96</v>
      </c>
      <c r="AM475">
        <v>4.97</v>
      </c>
      <c r="AN475" s="1">
        <v>1393.76</v>
      </c>
      <c r="AO475">
        <v>0.80559999999999998</v>
      </c>
      <c r="AP475" s="1">
        <v>1509.18</v>
      </c>
      <c r="AQ475" s="1">
        <v>1977.6</v>
      </c>
      <c r="AR475" s="1">
        <v>6391.3</v>
      </c>
      <c r="AS475">
        <v>635.16</v>
      </c>
      <c r="AT475">
        <v>324.63</v>
      </c>
      <c r="AU475" s="1">
        <v>10837.87</v>
      </c>
      <c r="AV475" s="1">
        <v>4140.91</v>
      </c>
      <c r="AW475">
        <v>0.34389999999999998</v>
      </c>
      <c r="AX475" s="1">
        <v>5940</v>
      </c>
      <c r="AY475">
        <v>0.49340000000000001</v>
      </c>
      <c r="AZ475" s="1">
        <v>1342.44</v>
      </c>
      <c r="BA475">
        <v>0.1115</v>
      </c>
      <c r="BB475">
        <v>616.04999999999995</v>
      </c>
      <c r="BC475">
        <v>5.1200000000000002E-2</v>
      </c>
      <c r="BD475" s="1">
        <v>12039.4</v>
      </c>
      <c r="BE475" s="1">
        <v>2794.59</v>
      </c>
      <c r="BF475">
        <v>0.54290000000000005</v>
      </c>
      <c r="BG475">
        <v>0.5474</v>
      </c>
      <c r="BH475">
        <v>0.216</v>
      </c>
      <c r="BI475">
        <v>0.18959999999999999</v>
      </c>
      <c r="BJ475">
        <v>2.86E-2</v>
      </c>
      <c r="BK475">
        <v>1.84E-2</v>
      </c>
    </row>
    <row r="476" spans="1:63" x14ac:dyDescent="0.25">
      <c r="A476" t="s">
        <v>478</v>
      </c>
      <c r="B476">
        <v>44768</v>
      </c>
      <c r="C476">
        <v>24</v>
      </c>
      <c r="D476">
        <v>81.13</v>
      </c>
      <c r="E476" s="1">
        <v>1947.07</v>
      </c>
      <c r="F476" s="1">
        <v>1896.94</v>
      </c>
      <c r="G476">
        <v>1.1900000000000001E-2</v>
      </c>
      <c r="H476">
        <v>8.0000000000000004E-4</v>
      </c>
      <c r="I476">
        <v>4.2900000000000001E-2</v>
      </c>
      <c r="J476">
        <v>1.1999999999999999E-3</v>
      </c>
      <c r="K476">
        <v>6.2100000000000002E-2</v>
      </c>
      <c r="L476">
        <v>0.82479999999999998</v>
      </c>
      <c r="M476">
        <v>5.62E-2</v>
      </c>
      <c r="N476">
        <v>0.3952</v>
      </c>
      <c r="O476">
        <v>1.6400000000000001E-2</v>
      </c>
      <c r="P476">
        <v>0.14480000000000001</v>
      </c>
      <c r="Q476" s="1">
        <v>63898</v>
      </c>
      <c r="R476">
        <v>0.18720000000000001</v>
      </c>
      <c r="S476">
        <v>0.18779999999999999</v>
      </c>
      <c r="T476">
        <v>0.625</v>
      </c>
      <c r="U476">
        <v>14.82</v>
      </c>
      <c r="V476" s="1">
        <v>80676.740000000005</v>
      </c>
      <c r="W476">
        <v>126.82</v>
      </c>
      <c r="X476" s="1">
        <v>187780.22</v>
      </c>
      <c r="Y476">
        <v>0.67659999999999998</v>
      </c>
      <c r="Z476">
        <v>0.2722</v>
      </c>
      <c r="AA476">
        <v>5.1200000000000002E-2</v>
      </c>
      <c r="AB476">
        <v>0.32340000000000002</v>
      </c>
      <c r="AC476">
        <v>187.78</v>
      </c>
      <c r="AD476" s="1">
        <v>7432.28</v>
      </c>
      <c r="AE476">
        <v>715.91</v>
      </c>
      <c r="AF476" s="1">
        <v>180402.11</v>
      </c>
      <c r="AG476" t="s">
        <v>4</v>
      </c>
      <c r="AH476" s="1">
        <v>35128</v>
      </c>
      <c r="AI476" s="1">
        <v>56567.19</v>
      </c>
      <c r="AJ476">
        <v>61.7</v>
      </c>
      <c r="AK476">
        <v>36.58</v>
      </c>
      <c r="AL476">
        <v>45.47</v>
      </c>
      <c r="AM476">
        <v>4.9000000000000004</v>
      </c>
      <c r="AN476">
        <v>87.09</v>
      </c>
      <c r="AO476">
        <v>0.96409999999999996</v>
      </c>
      <c r="AP476" s="1">
        <v>1635.29</v>
      </c>
      <c r="AQ476" s="1">
        <v>2109.54</v>
      </c>
      <c r="AR476" s="1">
        <v>7036.96</v>
      </c>
      <c r="AS476">
        <v>698.01</v>
      </c>
      <c r="AT476">
        <v>384.74</v>
      </c>
      <c r="AU476" s="1">
        <v>11864.54</v>
      </c>
      <c r="AV476" s="1">
        <v>4636.3999999999996</v>
      </c>
      <c r="AW476">
        <v>0.3453</v>
      </c>
      <c r="AX476" s="1">
        <v>6579.64</v>
      </c>
      <c r="AY476">
        <v>0.49009999999999998</v>
      </c>
      <c r="AZ476" s="1">
        <v>1446.68</v>
      </c>
      <c r="BA476">
        <v>0.10780000000000001</v>
      </c>
      <c r="BB476">
        <v>763.3</v>
      </c>
      <c r="BC476">
        <v>5.6899999999999999E-2</v>
      </c>
      <c r="BD476" s="1">
        <v>13426.03</v>
      </c>
      <c r="BE476" s="1">
        <v>3094.11</v>
      </c>
      <c r="BF476">
        <v>0.70820000000000005</v>
      </c>
      <c r="BG476">
        <v>0.54959999999999998</v>
      </c>
      <c r="BH476">
        <v>0.22289999999999999</v>
      </c>
      <c r="BI476">
        <v>0.18310000000000001</v>
      </c>
      <c r="BJ476">
        <v>2.6599999999999999E-2</v>
      </c>
      <c r="BK476">
        <v>1.7899999999999999E-2</v>
      </c>
    </row>
    <row r="477" spans="1:63" x14ac:dyDescent="0.25">
      <c r="A477" t="s">
        <v>479</v>
      </c>
      <c r="B477">
        <v>44776</v>
      </c>
      <c r="C477">
        <v>74.52</v>
      </c>
      <c r="D477">
        <v>25.58</v>
      </c>
      <c r="E477" s="1">
        <v>1906.3</v>
      </c>
      <c r="F477" s="1">
        <v>1800.34</v>
      </c>
      <c r="G477">
        <v>4.4999999999999997E-3</v>
      </c>
      <c r="H477">
        <v>6.9999999999999999E-4</v>
      </c>
      <c r="I477">
        <v>7.9000000000000008E-3</v>
      </c>
      <c r="J477">
        <v>1E-3</v>
      </c>
      <c r="K477">
        <v>2.5000000000000001E-2</v>
      </c>
      <c r="L477">
        <v>0.93269999999999997</v>
      </c>
      <c r="M477">
        <v>2.8199999999999999E-2</v>
      </c>
      <c r="N477">
        <v>0.46829999999999999</v>
      </c>
      <c r="O477">
        <v>3.2000000000000002E-3</v>
      </c>
      <c r="P477">
        <v>0.1583</v>
      </c>
      <c r="Q477" s="1">
        <v>56913.79</v>
      </c>
      <c r="R477">
        <v>0.21129999999999999</v>
      </c>
      <c r="S477">
        <v>0.1862</v>
      </c>
      <c r="T477">
        <v>0.60250000000000004</v>
      </c>
      <c r="U477">
        <v>13.96</v>
      </c>
      <c r="V477" s="1">
        <v>75311.990000000005</v>
      </c>
      <c r="W477">
        <v>131.19</v>
      </c>
      <c r="X477" s="1">
        <v>137969.91</v>
      </c>
      <c r="Y477">
        <v>0.75519999999999998</v>
      </c>
      <c r="Z477">
        <v>0.16869999999999999</v>
      </c>
      <c r="AA477">
        <v>7.6100000000000001E-2</v>
      </c>
      <c r="AB477">
        <v>0.24479999999999999</v>
      </c>
      <c r="AC477">
        <v>137.97</v>
      </c>
      <c r="AD477" s="1">
        <v>3804.73</v>
      </c>
      <c r="AE477">
        <v>477.2</v>
      </c>
      <c r="AF477" s="1">
        <v>126751.83</v>
      </c>
      <c r="AG477" t="s">
        <v>4</v>
      </c>
      <c r="AH477" s="1">
        <v>30899</v>
      </c>
      <c r="AI477" s="1">
        <v>49102.31</v>
      </c>
      <c r="AJ477">
        <v>39.42</v>
      </c>
      <c r="AK477">
        <v>26.07</v>
      </c>
      <c r="AL477">
        <v>30.29</v>
      </c>
      <c r="AM477">
        <v>3.67</v>
      </c>
      <c r="AN477" s="1">
        <v>1121.08</v>
      </c>
      <c r="AO477">
        <v>1.0485</v>
      </c>
      <c r="AP477" s="1">
        <v>1442.72</v>
      </c>
      <c r="AQ477" s="1">
        <v>2046.31</v>
      </c>
      <c r="AR477" s="1">
        <v>6523.91</v>
      </c>
      <c r="AS477">
        <v>671.14</v>
      </c>
      <c r="AT477">
        <v>301.62</v>
      </c>
      <c r="AU477" s="1">
        <v>10985.7</v>
      </c>
      <c r="AV477" s="1">
        <v>6511.07</v>
      </c>
      <c r="AW477">
        <v>0.51390000000000002</v>
      </c>
      <c r="AX477" s="1">
        <v>4025.01</v>
      </c>
      <c r="AY477">
        <v>0.31769999999999998</v>
      </c>
      <c r="AZ477" s="1">
        <v>1214.3499999999999</v>
      </c>
      <c r="BA477">
        <v>9.5799999999999996E-2</v>
      </c>
      <c r="BB477">
        <v>919.41</v>
      </c>
      <c r="BC477">
        <v>7.2599999999999998E-2</v>
      </c>
      <c r="BD477" s="1">
        <v>12669.82</v>
      </c>
      <c r="BE477" s="1">
        <v>5240.2</v>
      </c>
      <c r="BF477">
        <v>1.752</v>
      </c>
      <c r="BG477">
        <v>0.52639999999999998</v>
      </c>
      <c r="BH477">
        <v>0.22570000000000001</v>
      </c>
      <c r="BI477">
        <v>0.19620000000000001</v>
      </c>
      <c r="BJ477">
        <v>3.2500000000000001E-2</v>
      </c>
      <c r="BK477">
        <v>1.9199999999999998E-2</v>
      </c>
    </row>
    <row r="478" spans="1:63" x14ac:dyDescent="0.25">
      <c r="A478" t="s">
        <v>480</v>
      </c>
      <c r="B478">
        <v>44784</v>
      </c>
      <c r="C478">
        <v>59.81</v>
      </c>
      <c r="D478">
        <v>46.81</v>
      </c>
      <c r="E478" s="1">
        <v>2799.56</v>
      </c>
      <c r="F478" s="1">
        <v>2544.96</v>
      </c>
      <c r="G478">
        <v>6.4999999999999997E-3</v>
      </c>
      <c r="H478">
        <v>5.9999999999999995E-4</v>
      </c>
      <c r="I478">
        <v>4.48E-2</v>
      </c>
      <c r="J478">
        <v>1E-3</v>
      </c>
      <c r="K478">
        <v>7.3700000000000002E-2</v>
      </c>
      <c r="L478">
        <v>0.80389999999999995</v>
      </c>
      <c r="M478">
        <v>6.9599999999999995E-2</v>
      </c>
      <c r="N478">
        <v>0.54990000000000006</v>
      </c>
      <c r="O478">
        <v>1.8599999999999998E-2</v>
      </c>
      <c r="P478">
        <v>0.15310000000000001</v>
      </c>
      <c r="Q478" s="1">
        <v>59653.29</v>
      </c>
      <c r="R478">
        <v>0.21970000000000001</v>
      </c>
      <c r="S478">
        <v>0.18010000000000001</v>
      </c>
      <c r="T478">
        <v>0.60019999999999996</v>
      </c>
      <c r="U478">
        <v>20.12</v>
      </c>
      <c r="V478" s="1">
        <v>80589.05</v>
      </c>
      <c r="W478">
        <v>134.74</v>
      </c>
      <c r="X478" s="1">
        <v>136158.70000000001</v>
      </c>
      <c r="Y478">
        <v>0.71160000000000001</v>
      </c>
      <c r="Z478">
        <v>0.2079</v>
      </c>
      <c r="AA478">
        <v>8.0500000000000002E-2</v>
      </c>
      <c r="AB478">
        <v>0.28839999999999999</v>
      </c>
      <c r="AC478">
        <v>136.16</v>
      </c>
      <c r="AD478" s="1">
        <v>4274.3</v>
      </c>
      <c r="AE478">
        <v>495.15</v>
      </c>
      <c r="AF478" s="1">
        <v>126267.8</v>
      </c>
      <c r="AG478" t="s">
        <v>4</v>
      </c>
      <c r="AH478" s="1">
        <v>31009</v>
      </c>
      <c r="AI478" s="1">
        <v>49438.13</v>
      </c>
      <c r="AJ478">
        <v>46.64</v>
      </c>
      <c r="AK478">
        <v>28.53</v>
      </c>
      <c r="AL478">
        <v>35.619999999999997</v>
      </c>
      <c r="AM478">
        <v>4.32</v>
      </c>
      <c r="AN478" s="1">
        <v>1169.07</v>
      </c>
      <c r="AO478">
        <v>0.99360000000000004</v>
      </c>
      <c r="AP478" s="1">
        <v>1493.6</v>
      </c>
      <c r="AQ478" s="1">
        <v>1896.24</v>
      </c>
      <c r="AR478" s="1">
        <v>6747.67</v>
      </c>
      <c r="AS478">
        <v>688.46</v>
      </c>
      <c r="AT478">
        <v>335.49</v>
      </c>
      <c r="AU478" s="1">
        <v>11161.46</v>
      </c>
      <c r="AV478" s="1">
        <v>6324.51</v>
      </c>
      <c r="AW478">
        <v>0.48449999999999999</v>
      </c>
      <c r="AX478" s="1">
        <v>4554.6899999999996</v>
      </c>
      <c r="AY478">
        <v>0.34889999999999999</v>
      </c>
      <c r="AZ478" s="1">
        <v>1139.79</v>
      </c>
      <c r="BA478">
        <v>8.7300000000000003E-2</v>
      </c>
      <c r="BB478" s="1">
        <v>1035.94</v>
      </c>
      <c r="BC478">
        <v>7.9399999999999998E-2</v>
      </c>
      <c r="BD478" s="1">
        <v>13054.93</v>
      </c>
      <c r="BE478" s="1">
        <v>4358.17</v>
      </c>
      <c r="BF478">
        <v>1.3932</v>
      </c>
      <c r="BG478">
        <v>0.52590000000000003</v>
      </c>
      <c r="BH478">
        <v>0.21329999999999999</v>
      </c>
      <c r="BI478">
        <v>0.21859999999999999</v>
      </c>
      <c r="BJ478">
        <v>2.7799999999999998E-2</v>
      </c>
      <c r="BK478">
        <v>1.44E-2</v>
      </c>
    </row>
    <row r="479" spans="1:63" x14ac:dyDescent="0.25">
      <c r="A479" t="s">
        <v>481</v>
      </c>
      <c r="B479">
        <v>46607</v>
      </c>
      <c r="C479">
        <v>24.81</v>
      </c>
      <c r="D479">
        <v>202.03</v>
      </c>
      <c r="E479" s="1">
        <v>5012.2</v>
      </c>
      <c r="F479" s="1">
        <v>4972.03</v>
      </c>
      <c r="G479">
        <v>9.5799999999999996E-2</v>
      </c>
      <c r="H479">
        <v>1.2999999999999999E-3</v>
      </c>
      <c r="I479">
        <v>8.4199999999999997E-2</v>
      </c>
      <c r="J479">
        <v>1.2999999999999999E-3</v>
      </c>
      <c r="K479">
        <v>4.4299999999999999E-2</v>
      </c>
      <c r="L479">
        <v>0.72819999999999996</v>
      </c>
      <c r="M479">
        <v>4.4999999999999998E-2</v>
      </c>
      <c r="N479">
        <v>0.14149999999999999</v>
      </c>
      <c r="O479">
        <v>2.9000000000000001E-2</v>
      </c>
      <c r="P479">
        <v>0.1186</v>
      </c>
      <c r="Q479" s="1">
        <v>74871.509999999995</v>
      </c>
      <c r="R479">
        <v>0.16350000000000001</v>
      </c>
      <c r="S479">
        <v>0.1782</v>
      </c>
      <c r="T479">
        <v>0.6583</v>
      </c>
      <c r="U479">
        <v>29.26</v>
      </c>
      <c r="V479" s="1">
        <v>99663.72</v>
      </c>
      <c r="W479">
        <v>169.5</v>
      </c>
      <c r="X479" s="1">
        <v>249638.13</v>
      </c>
      <c r="Y479">
        <v>0.74790000000000001</v>
      </c>
      <c r="Z479">
        <v>0.2235</v>
      </c>
      <c r="AA479">
        <v>2.8500000000000001E-2</v>
      </c>
      <c r="AB479">
        <v>0.25209999999999999</v>
      </c>
      <c r="AC479">
        <v>249.64</v>
      </c>
      <c r="AD479" s="1">
        <v>10114.25</v>
      </c>
      <c r="AE479">
        <v>998.79</v>
      </c>
      <c r="AF479" s="1">
        <v>264362.52</v>
      </c>
      <c r="AG479" t="s">
        <v>4</v>
      </c>
      <c r="AH479" s="1">
        <v>51795</v>
      </c>
      <c r="AI479" s="1">
        <v>104504.54</v>
      </c>
      <c r="AJ479">
        <v>70.88</v>
      </c>
      <c r="AK479">
        <v>38.44</v>
      </c>
      <c r="AL479">
        <v>44.32</v>
      </c>
      <c r="AM479">
        <v>5.09</v>
      </c>
      <c r="AN479" s="1">
        <v>1368.23</v>
      </c>
      <c r="AO479">
        <v>0.63019999999999998</v>
      </c>
      <c r="AP479" s="1">
        <v>1530.42</v>
      </c>
      <c r="AQ479" s="1">
        <v>2179</v>
      </c>
      <c r="AR479" s="1">
        <v>7740.88</v>
      </c>
      <c r="AS479">
        <v>927.64</v>
      </c>
      <c r="AT479">
        <v>396.82</v>
      </c>
      <c r="AU479" s="1">
        <v>12774.76</v>
      </c>
      <c r="AV479" s="1">
        <v>3009.97</v>
      </c>
      <c r="AW479">
        <v>0.22570000000000001</v>
      </c>
      <c r="AX479" s="1">
        <v>8702.35</v>
      </c>
      <c r="AY479">
        <v>0.65249999999999997</v>
      </c>
      <c r="AZ479" s="1">
        <v>1169.08</v>
      </c>
      <c r="BA479">
        <v>8.77E-2</v>
      </c>
      <c r="BB479">
        <v>455.79</v>
      </c>
      <c r="BC479">
        <v>3.4200000000000001E-2</v>
      </c>
      <c r="BD479" s="1">
        <v>13337.2</v>
      </c>
      <c r="BE479" s="1">
        <v>1493.99</v>
      </c>
      <c r="BF479">
        <v>0.15820000000000001</v>
      </c>
      <c r="BG479">
        <v>0.60250000000000004</v>
      </c>
      <c r="BH479">
        <v>0.23180000000000001</v>
      </c>
      <c r="BI479">
        <v>0.12180000000000001</v>
      </c>
      <c r="BJ479">
        <v>2.7400000000000001E-2</v>
      </c>
      <c r="BK479">
        <v>1.6500000000000001E-2</v>
      </c>
    </row>
    <row r="480" spans="1:63" x14ac:dyDescent="0.25">
      <c r="A480" t="s">
        <v>482</v>
      </c>
      <c r="B480">
        <v>47738</v>
      </c>
      <c r="C480">
        <v>90.76</v>
      </c>
      <c r="D480">
        <v>9.44</v>
      </c>
      <c r="E480">
        <v>856.68</v>
      </c>
      <c r="F480">
        <v>816.72</v>
      </c>
      <c r="G480">
        <v>1.9E-3</v>
      </c>
      <c r="H480">
        <v>2.0000000000000001E-4</v>
      </c>
      <c r="I480">
        <v>4.3E-3</v>
      </c>
      <c r="J480">
        <v>1.1999999999999999E-3</v>
      </c>
      <c r="K480">
        <v>2.06E-2</v>
      </c>
      <c r="L480">
        <v>0.94840000000000002</v>
      </c>
      <c r="M480">
        <v>2.3400000000000001E-2</v>
      </c>
      <c r="N480">
        <v>0.41699999999999998</v>
      </c>
      <c r="O480">
        <v>1.8E-3</v>
      </c>
      <c r="P480">
        <v>0.14699999999999999</v>
      </c>
      <c r="Q480" s="1">
        <v>53579.39</v>
      </c>
      <c r="R480">
        <v>0.23880000000000001</v>
      </c>
      <c r="S480">
        <v>0.16600000000000001</v>
      </c>
      <c r="T480">
        <v>0.59519999999999995</v>
      </c>
      <c r="U480">
        <v>9.82</v>
      </c>
      <c r="V480" s="1">
        <v>58826.35</v>
      </c>
      <c r="W480">
        <v>83.2</v>
      </c>
      <c r="X480" s="1">
        <v>154373.21</v>
      </c>
      <c r="Y480">
        <v>0.8377</v>
      </c>
      <c r="Z480">
        <v>7.2700000000000001E-2</v>
      </c>
      <c r="AA480">
        <v>8.9700000000000002E-2</v>
      </c>
      <c r="AB480">
        <v>0.1623</v>
      </c>
      <c r="AC480">
        <v>154.37</v>
      </c>
      <c r="AD480" s="1">
        <v>3932.83</v>
      </c>
      <c r="AE480">
        <v>453.26</v>
      </c>
      <c r="AF480" s="1">
        <v>142859.94</v>
      </c>
      <c r="AG480" t="s">
        <v>4</v>
      </c>
      <c r="AH480" s="1">
        <v>32105</v>
      </c>
      <c r="AI480" s="1">
        <v>47845.83</v>
      </c>
      <c r="AJ480">
        <v>37.85</v>
      </c>
      <c r="AK480">
        <v>23.81</v>
      </c>
      <c r="AL480">
        <v>26.37</v>
      </c>
      <c r="AM480">
        <v>4.4000000000000004</v>
      </c>
      <c r="AN480" s="1">
        <v>1585.76</v>
      </c>
      <c r="AO480">
        <v>1.4769000000000001</v>
      </c>
      <c r="AP480" s="1">
        <v>1667.55</v>
      </c>
      <c r="AQ480" s="1">
        <v>2418.98</v>
      </c>
      <c r="AR480" s="1">
        <v>6624.47</v>
      </c>
      <c r="AS480">
        <v>623.01</v>
      </c>
      <c r="AT480">
        <v>291.68</v>
      </c>
      <c r="AU480" s="1">
        <v>11625.7</v>
      </c>
      <c r="AV480" s="1">
        <v>7524.96</v>
      </c>
      <c r="AW480">
        <v>0.52349999999999997</v>
      </c>
      <c r="AX480" s="1">
        <v>4369.53</v>
      </c>
      <c r="AY480">
        <v>0.30399999999999999</v>
      </c>
      <c r="AZ480" s="1">
        <v>1598.39</v>
      </c>
      <c r="BA480">
        <v>0.11119999999999999</v>
      </c>
      <c r="BB480">
        <v>880.29</v>
      </c>
      <c r="BC480">
        <v>6.1199999999999997E-2</v>
      </c>
      <c r="BD480" s="1">
        <v>14373.17</v>
      </c>
      <c r="BE480" s="1">
        <v>6557.44</v>
      </c>
      <c r="BF480">
        <v>2.4563999999999999</v>
      </c>
      <c r="BG480">
        <v>0.51029999999999998</v>
      </c>
      <c r="BH480">
        <v>0.22070000000000001</v>
      </c>
      <c r="BI480">
        <v>0.2137</v>
      </c>
      <c r="BJ480">
        <v>3.8600000000000002E-2</v>
      </c>
      <c r="BK480">
        <v>1.67E-2</v>
      </c>
    </row>
    <row r="481" spans="1:63" x14ac:dyDescent="0.25">
      <c r="A481" t="s">
        <v>483</v>
      </c>
      <c r="B481">
        <v>44792</v>
      </c>
      <c r="C481">
        <v>18.38</v>
      </c>
      <c r="D481">
        <v>269.89999999999998</v>
      </c>
      <c r="E481" s="1">
        <v>4961.04</v>
      </c>
      <c r="F481" s="1">
        <v>4645.47</v>
      </c>
      <c r="G481">
        <v>4.53E-2</v>
      </c>
      <c r="H481">
        <v>1.2999999999999999E-3</v>
      </c>
      <c r="I481">
        <v>0.30099999999999999</v>
      </c>
      <c r="J481">
        <v>1E-3</v>
      </c>
      <c r="K481">
        <v>8.09E-2</v>
      </c>
      <c r="L481">
        <v>0.49480000000000002</v>
      </c>
      <c r="M481">
        <v>7.5600000000000001E-2</v>
      </c>
      <c r="N481">
        <v>0.52129999999999999</v>
      </c>
      <c r="O481">
        <v>6.1400000000000003E-2</v>
      </c>
      <c r="P481">
        <v>0.1527</v>
      </c>
      <c r="Q481" s="1">
        <v>69601.399999999994</v>
      </c>
      <c r="R481">
        <v>0.20380000000000001</v>
      </c>
      <c r="S481">
        <v>0.20100000000000001</v>
      </c>
      <c r="T481">
        <v>0.59519999999999995</v>
      </c>
      <c r="U481">
        <v>34.39</v>
      </c>
      <c r="V481" s="1">
        <v>93080.83</v>
      </c>
      <c r="W481">
        <v>141.33000000000001</v>
      </c>
      <c r="X481" s="1">
        <v>177661.77</v>
      </c>
      <c r="Y481">
        <v>0.71230000000000004</v>
      </c>
      <c r="Z481">
        <v>0.25180000000000002</v>
      </c>
      <c r="AA481">
        <v>3.5900000000000001E-2</v>
      </c>
      <c r="AB481">
        <v>0.28770000000000001</v>
      </c>
      <c r="AC481">
        <v>177.66</v>
      </c>
      <c r="AD481" s="1">
        <v>8484</v>
      </c>
      <c r="AE481">
        <v>911.84</v>
      </c>
      <c r="AF481" s="1">
        <v>174509.69</v>
      </c>
      <c r="AG481" t="s">
        <v>4</v>
      </c>
      <c r="AH481" s="1">
        <v>37612</v>
      </c>
      <c r="AI481" s="1">
        <v>64098.45</v>
      </c>
      <c r="AJ481">
        <v>82.97</v>
      </c>
      <c r="AK481">
        <v>46.31</v>
      </c>
      <c r="AL481">
        <v>54.99</v>
      </c>
      <c r="AM481">
        <v>5.14</v>
      </c>
      <c r="AN481">
        <v>812.07</v>
      </c>
      <c r="AO481">
        <v>0.99629999999999996</v>
      </c>
      <c r="AP481" s="1">
        <v>1712.89</v>
      </c>
      <c r="AQ481" s="1">
        <v>2348.77</v>
      </c>
      <c r="AR481" s="1">
        <v>7633.77</v>
      </c>
      <c r="AS481">
        <v>825.41</v>
      </c>
      <c r="AT481">
        <v>490.62</v>
      </c>
      <c r="AU481" s="1">
        <v>13011.46</v>
      </c>
      <c r="AV481" s="1">
        <v>4772.76</v>
      </c>
      <c r="AW481">
        <v>0.32650000000000001</v>
      </c>
      <c r="AX481" s="1">
        <v>7761.28</v>
      </c>
      <c r="AY481">
        <v>0.53090000000000004</v>
      </c>
      <c r="AZ481" s="1">
        <v>1149.24</v>
      </c>
      <c r="BA481">
        <v>7.8600000000000003E-2</v>
      </c>
      <c r="BB481">
        <v>936.08</v>
      </c>
      <c r="BC481">
        <v>6.4000000000000001E-2</v>
      </c>
      <c r="BD481" s="1">
        <v>14619.36</v>
      </c>
      <c r="BE481" s="1">
        <v>2831.37</v>
      </c>
      <c r="BF481">
        <v>0.50449999999999995</v>
      </c>
      <c r="BG481">
        <v>0.5635</v>
      </c>
      <c r="BH481">
        <v>0.2132</v>
      </c>
      <c r="BI481">
        <v>0.1789</v>
      </c>
      <c r="BJ481">
        <v>2.9499999999999998E-2</v>
      </c>
      <c r="BK481">
        <v>1.49E-2</v>
      </c>
    </row>
    <row r="482" spans="1:63" x14ac:dyDescent="0.25">
      <c r="A482" t="s">
        <v>484</v>
      </c>
      <c r="B482">
        <v>47951</v>
      </c>
      <c r="C482">
        <v>38.9</v>
      </c>
      <c r="D482">
        <v>56</v>
      </c>
      <c r="E482" s="1">
        <v>2178.83</v>
      </c>
      <c r="F482" s="1">
        <v>1965.19</v>
      </c>
      <c r="G482">
        <v>3.5999999999999999E-3</v>
      </c>
      <c r="H482">
        <v>5.0000000000000001E-4</v>
      </c>
      <c r="I482">
        <v>5.8400000000000001E-2</v>
      </c>
      <c r="J482">
        <v>1.1999999999999999E-3</v>
      </c>
      <c r="K482">
        <v>3.4500000000000003E-2</v>
      </c>
      <c r="L482">
        <v>0.81299999999999994</v>
      </c>
      <c r="M482">
        <v>8.8800000000000004E-2</v>
      </c>
      <c r="N482">
        <v>0.88880000000000003</v>
      </c>
      <c r="O482">
        <v>7.1000000000000004E-3</v>
      </c>
      <c r="P482">
        <v>0.1799</v>
      </c>
      <c r="Q482" s="1">
        <v>57367.199999999997</v>
      </c>
      <c r="R482">
        <v>0.23150000000000001</v>
      </c>
      <c r="S482">
        <v>0.1802</v>
      </c>
      <c r="T482">
        <v>0.58819999999999995</v>
      </c>
      <c r="U482">
        <v>16.75</v>
      </c>
      <c r="V482" s="1">
        <v>76053.34</v>
      </c>
      <c r="W482">
        <v>125.59</v>
      </c>
      <c r="X482" s="1">
        <v>114695.51</v>
      </c>
      <c r="Y482">
        <v>0.68879999999999997</v>
      </c>
      <c r="Z482">
        <v>0.2036</v>
      </c>
      <c r="AA482">
        <v>0.1075</v>
      </c>
      <c r="AB482">
        <v>0.31119999999999998</v>
      </c>
      <c r="AC482">
        <v>114.7</v>
      </c>
      <c r="AD482" s="1">
        <v>3520.43</v>
      </c>
      <c r="AE482">
        <v>437.87</v>
      </c>
      <c r="AF482" s="1">
        <v>97870.41</v>
      </c>
      <c r="AG482" t="s">
        <v>4</v>
      </c>
      <c r="AH482" s="1">
        <v>28424</v>
      </c>
      <c r="AI482" s="1">
        <v>45319.7</v>
      </c>
      <c r="AJ482">
        <v>44.49</v>
      </c>
      <c r="AK482">
        <v>27.17</v>
      </c>
      <c r="AL482">
        <v>32.22</v>
      </c>
      <c r="AM482">
        <v>4.17</v>
      </c>
      <c r="AN482">
        <v>828.46</v>
      </c>
      <c r="AO482">
        <v>0.85150000000000003</v>
      </c>
      <c r="AP482" s="1">
        <v>1566.62</v>
      </c>
      <c r="AQ482" s="1">
        <v>2279.66</v>
      </c>
      <c r="AR482" s="1">
        <v>7209.59</v>
      </c>
      <c r="AS482">
        <v>694.77</v>
      </c>
      <c r="AT482">
        <v>386.03</v>
      </c>
      <c r="AU482" s="1">
        <v>12136.68</v>
      </c>
      <c r="AV482" s="1">
        <v>8413.17</v>
      </c>
      <c r="AW482">
        <v>0.5837</v>
      </c>
      <c r="AX482" s="1">
        <v>3435.21</v>
      </c>
      <c r="AY482">
        <v>0.23830000000000001</v>
      </c>
      <c r="AZ482" s="1">
        <v>1119.25</v>
      </c>
      <c r="BA482">
        <v>7.7600000000000002E-2</v>
      </c>
      <c r="BB482" s="1">
        <v>1446.92</v>
      </c>
      <c r="BC482">
        <v>0.1004</v>
      </c>
      <c r="BD482" s="1">
        <v>14414.55</v>
      </c>
      <c r="BE482" s="1">
        <v>6159.62</v>
      </c>
      <c r="BF482">
        <v>2.3974000000000002</v>
      </c>
      <c r="BG482">
        <v>0.49759999999999999</v>
      </c>
      <c r="BH482">
        <v>0.22109999999999999</v>
      </c>
      <c r="BI482">
        <v>0.2364</v>
      </c>
      <c r="BJ482">
        <v>3.1800000000000002E-2</v>
      </c>
      <c r="BK482">
        <v>1.3100000000000001E-2</v>
      </c>
    </row>
    <row r="483" spans="1:63" x14ac:dyDescent="0.25">
      <c r="A483" t="s">
        <v>485</v>
      </c>
      <c r="B483">
        <v>48363</v>
      </c>
      <c r="C483">
        <v>89.05</v>
      </c>
      <c r="D483">
        <v>14.27</v>
      </c>
      <c r="E483" s="1">
        <v>1270.3699999999999</v>
      </c>
      <c r="F483" s="1">
        <v>1280.76</v>
      </c>
      <c r="G483">
        <v>3.5000000000000001E-3</v>
      </c>
      <c r="H483">
        <v>8.0000000000000004E-4</v>
      </c>
      <c r="I483">
        <v>5.8999999999999999E-3</v>
      </c>
      <c r="J483">
        <v>8.0000000000000004E-4</v>
      </c>
      <c r="K483">
        <v>1.95E-2</v>
      </c>
      <c r="L483">
        <v>0.94979999999999998</v>
      </c>
      <c r="M483">
        <v>1.9599999999999999E-2</v>
      </c>
      <c r="N483">
        <v>0.25290000000000001</v>
      </c>
      <c r="O483">
        <v>1.6999999999999999E-3</v>
      </c>
      <c r="P483">
        <v>0.1278</v>
      </c>
      <c r="Q483" s="1">
        <v>57163.15</v>
      </c>
      <c r="R483">
        <v>0.19839999999999999</v>
      </c>
      <c r="S483">
        <v>0.1852</v>
      </c>
      <c r="T483">
        <v>0.61639999999999995</v>
      </c>
      <c r="U483">
        <v>9.83</v>
      </c>
      <c r="V483" s="1">
        <v>74289.42</v>
      </c>
      <c r="W483">
        <v>124.61</v>
      </c>
      <c r="X483" s="1">
        <v>176731.55</v>
      </c>
      <c r="Y483">
        <v>0.84489999999999998</v>
      </c>
      <c r="Z483">
        <v>6.93E-2</v>
      </c>
      <c r="AA483">
        <v>8.5800000000000001E-2</v>
      </c>
      <c r="AB483">
        <v>0.15509999999999999</v>
      </c>
      <c r="AC483">
        <v>176.73</v>
      </c>
      <c r="AD483" s="1">
        <v>4712.9399999999996</v>
      </c>
      <c r="AE483">
        <v>551.04999999999995</v>
      </c>
      <c r="AF483" s="1">
        <v>163596.64000000001</v>
      </c>
      <c r="AG483" t="s">
        <v>4</v>
      </c>
      <c r="AH483" s="1">
        <v>37401</v>
      </c>
      <c r="AI483" s="1">
        <v>60517.05</v>
      </c>
      <c r="AJ483">
        <v>42.62</v>
      </c>
      <c r="AK483">
        <v>25.27</v>
      </c>
      <c r="AL483">
        <v>28.02</v>
      </c>
      <c r="AM483">
        <v>4.76</v>
      </c>
      <c r="AN483" s="1">
        <v>1479.58</v>
      </c>
      <c r="AO483">
        <v>1.0625</v>
      </c>
      <c r="AP483" s="1">
        <v>1417.46</v>
      </c>
      <c r="AQ483" s="1">
        <v>2140.36</v>
      </c>
      <c r="AR483" s="1">
        <v>6370.76</v>
      </c>
      <c r="AS483">
        <v>542.26</v>
      </c>
      <c r="AT483">
        <v>340.26</v>
      </c>
      <c r="AU483" s="1">
        <v>10811.1</v>
      </c>
      <c r="AV483" s="1">
        <v>5526.66</v>
      </c>
      <c r="AW483">
        <v>0.44009999999999999</v>
      </c>
      <c r="AX483" s="1">
        <v>4828.32</v>
      </c>
      <c r="AY483">
        <v>0.38450000000000001</v>
      </c>
      <c r="AZ483" s="1">
        <v>1658.37</v>
      </c>
      <c r="BA483">
        <v>0.1321</v>
      </c>
      <c r="BB483">
        <v>545.12</v>
      </c>
      <c r="BC483">
        <v>4.3400000000000001E-2</v>
      </c>
      <c r="BD483" s="1">
        <v>12558.48</v>
      </c>
      <c r="BE483" s="1">
        <v>4983.29</v>
      </c>
      <c r="BF483">
        <v>1.224</v>
      </c>
      <c r="BG483">
        <v>0.52929999999999999</v>
      </c>
      <c r="BH483">
        <v>0.22470000000000001</v>
      </c>
      <c r="BI483">
        <v>0.19040000000000001</v>
      </c>
      <c r="BJ483">
        <v>3.2500000000000001E-2</v>
      </c>
      <c r="BK483">
        <v>2.3E-2</v>
      </c>
    </row>
    <row r="484" spans="1:63" x14ac:dyDescent="0.25">
      <c r="A484" t="s">
        <v>486</v>
      </c>
      <c r="B484">
        <v>44800</v>
      </c>
      <c r="C484">
        <v>38.049999999999997</v>
      </c>
      <c r="D484">
        <v>296.37</v>
      </c>
      <c r="E484" s="1">
        <v>11275.99</v>
      </c>
      <c r="F484" s="1">
        <v>9928.59</v>
      </c>
      <c r="G484">
        <v>2.23E-2</v>
      </c>
      <c r="H484">
        <v>1.2999999999999999E-3</v>
      </c>
      <c r="I484">
        <v>0.27429999999999999</v>
      </c>
      <c r="J484">
        <v>1.4E-3</v>
      </c>
      <c r="K484">
        <v>9.8199999999999996E-2</v>
      </c>
      <c r="L484">
        <v>0.52739999999999998</v>
      </c>
      <c r="M484">
        <v>7.51E-2</v>
      </c>
      <c r="N484">
        <v>0.60729999999999995</v>
      </c>
      <c r="O484">
        <v>5.2600000000000001E-2</v>
      </c>
      <c r="P484">
        <v>0.17480000000000001</v>
      </c>
      <c r="Q484" s="1">
        <v>64316.99</v>
      </c>
      <c r="R484">
        <v>0.23680000000000001</v>
      </c>
      <c r="S484">
        <v>0.18640000000000001</v>
      </c>
      <c r="T484">
        <v>0.57679999999999998</v>
      </c>
      <c r="U484">
        <v>67.95</v>
      </c>
      <c r="V484" s="1">
        <v>90814.7</v>
      </c>
      <c r="W484">
        <v>164.15</v>
      </c>
      <c r="X484" s="1">
        <v>137043.89000000001</v>
      </c>
      <c r="Y484">
        <v>0.66949999999999998</v>
      </c>
      <c r="Z484">
        <v>0.2747</v>
      </c>
      <c r="AA484">
        <v>5.5800000000000002E-2</v>
      </c>
      <c r="AB484">
        <v>0.33050000000000002</v>
      </c>
      <c r="AC484">
        <v>137.04</v>
      </c>
      <c r="AD484" s="1">
        <v>5948.97</v>
      </c>
      <c r="AE484">
        <v>611.46</v>
      </c>
      <c r="AF484" s="1">
        <v>139492.24</v>
      </c>
      <c r="AG484" t="s">
        <v>4</v>
      </c>
      <c r="AH484" s="1">
        <v>34445</v>
      </c>
      <c r="AI484" s="1">
        <v>53865.26</v>
      </c>
      <c r="AJ484">
        <v>62.19</v>
      </c>
      <c r="AK484">
        <v>37.26</v>
      </c>
      <c r="AL484">
        <v>44.69</v>
      </c>
      <c r="AM484">
        <v>4.74</v>
      </c>
      <c r="AN484" s="1">
        <v>1089.77</v>
      </c>
      <c r="AO484">
        <v>0.92600000000000005</v>
      </c>
      <c r="AP484" s="1">
        <v>1664.2</v>
      </c>
      <c r="AQ484" s="1">
        <v>2417.38</v>
      </c>
      <c r="AR484" s="1">
        <v>7125.24</v>
      </c>
      <c r="AS484">
        <v>814.25</v>
      </c>
      <c r="AT484">
        <v>462.09</v>
      </c>
      <c r="AU484" s="1">
        <v>12483.15</v>
      </c>
      <c r="AV484" s="1">
        <v>6585.02</v>
      </c>
      <c r="AW484">
        <v>0.4425</v>
      </c>
      <c r="AX484" s="1">
        <v>5996.6</v>
      </c>
      <c r="AY484">
        <v>0.40300000000000002</v>
      </c>
      <c r="AZ484">
        <v>988.97</v>
      </c>
      <c r="BA484">
        <v>6.6500000000000004E-2</v>
      </c>
      <c r="BB484" s="1">
        <v>1310.04</v>
      </c>
      <c r="BC484">
        <v>8.7999999999999995E-2</v>
      </c>
      <c r="BD484" s="1">
        <v>14880.63</v>
      </c>
      <c r="BE484" s="1">
        <v>3901.59</v>
      </c>
      <c r="BF484">
        <v>1.004</v>
      </c>
      <c r="BG484">
        <v>0.50619999999999998</v>
      </c>
      <c r="BH484">
        <v>0.18940000000000001</v>
      </c>
      <c r="BI484">
        <v>0.26700000000000002</v>
      </c>
      <c r="BJ484">
        <v>2.5899999999999999E-2</v>
      </c>
      <c r="BK484">
        <v>1.1599999999999999E-2</v>
      </c>
    </row>
    <row r="485" spans="1:63" x14ac:dyDescent="0.25">
      <c r="A485" t="s">
        <v>487</v>
      </c>
      <c r="B485">
        <v>49221</v>
      </c>
      <c r="C485">
        <v>104.71</v>
      </c>
      <c r="D485">
        <v>14.15</v>
      </c>
      <c r="E485" s="1">
        <v>1481.19</v>
      </c>
      <c r="F485" s="1">
        <v>1416.14</v>
      </c>
      <c r="G485">
        <v>2E-3</v>
      </c>
      <c r="H485">
        <v>2.9999999999999997E-4</v>
      </c>
      <c r="I485">
        <v>5.8999999999999999E-3</v>
      </c>
      <c r="J485">
        <v>8.9999999999999998E-4</v>
      </c>
      <c r="K485">
        <v>1.55E-2</v>
      </c>
      <c r="L485">
        <v>0.9546</v>
      </c>
      <c r="M485">
        <v>2.0799999999999999E-2</v>
      </c>
      <c r="N485">
        <v>0.39369999999999999</v>
      </c>
      <c r="O485">
        <v>2.5999999999999999E-3</v>
      </c>
      <c r="P485">
        <v>0.14680000000000001</v>
      </c>
      <c r="Q485" s="1">
        <v>56091.38</v>
      </c>
      <c r="R485">
        <v>0.21440000000000001</v>
      </c>
      <c r="S485">
        <v>0.188</v>
      </c>
      <c r="T485">
        <v>0.59760000000000002</v>
      </c>
      <c r="U485">
        <v>12.19</v>
      </c>
      <c r="V485" s="1">
        <v>73611.149999999994</v>
      </c>
      <c r="W485">
        <v>117.19</v>
      </c>
      <c r="X485" s="1">
        <v>169496.43</v>
      </c>
      <c r="Y485">
        <v>0.78849999999999998</v>
      </c>
      <c r="Z485">
        <v>9.8900000000000002E-2</v>
      </c>
      <c r="AA485">
        <v>0.11260000000000001</v>
      </c>
      <c r="AB485">
        <v>0.21149999999999999</v>
      </c>
      <c r="AC485">
        <v>169.5</v>
      </c>
      <c r="AD485" s="1">
        <v>4522.16</v>
      </c>
      <c r="AE485">
        <v>487.59</v>
      </c>
      <c r="AF485" s="1">
        <v>154664.41</v>
      </c>
      <c r="AG485" t="s">
        <v>4</v>
      </c>
      <c r="AH485" s="1">
        <v>34508</v>
      </c>
      <c r="AI485" s="1">
        <v>53776.1</v>
      </c>
      <c r="AJ485">
        <v>38.86</v>
      </c>
      <c r="AK485">
        <v>24.68</v>
      </c>
      <c r="AL485">
        <v>27.58</v>
      </c>
      <c r="AM485">
        <v>4.2699999999999996</v>
      </c>
      <c r="AN485" s="1">
        <v>1180.4100000000001</v>
      </c>
      <c r="AO485">
        <v>1.1102000000000001</v>
      </c>
      <c r="AP485" s="1">
        <v>1455.58</v>
      </c>
      <c r="AQ485" s="1">
        <v>2509.61</v>
      </c>
      <c r="AR485" s="1">
        <v>6461.53</v>
      </c>
      <c r="AS485">
        <v>610.97</v>
      </c>
      <c r="AT485">
        <v>314.13</v>
      </c>
      <c r="AU485" s="1">
        <v>11351.83</v>
      </c>
      <c r="AV485" s="1">
        <v>6251.13</v>
      </c>
      <c r="AW485">
        <v>0.47889999999999999</v>
      </c>
      <c r="AX485" s="1">
        <v>4613.08</v>
      </c>
      <c r="AY485">
        <v>0.35339999999999999</v>
      </c>
      <c r="AZ485" s="1">
        <v>1371.85</v>
      </c>
      <c r="BA485">
        <v>0.1051</v>
      </c>
      <c r="BB485">
        <v>816.33</v>
      </c>
      <c r="BC485">
        <v>6.25E-2</v>
      </c>
      <c r="BD485" s="1">
        <v>13052.39</v>
      </c>
      <c r="BE485" s="1">
        <v>5063.99</v>
      </c>
      <c r="BF485">
        <v>1.4569000000000001</v>
      </c>
      <c r="BG485">
        <v>0.5121</v>
      </c>
      <c r="BH485">
        <v>0.21890000000000001</v>
      </c>
      <c r="BI485">
        <v>0.21879999999999999</v>
      </c>
      <c r="BJ485">
        <v>3.4500000000000003E-2</v>
      </c>
      <c r="BK485">
        <v>1.5599999999999999E-2</v>
      </c>
    </row>
    <row r="486" spans="1:63" x14ac:dyDescent="0.25">
      <c r="A486" t="s">
        <v>488</v>
      </c>
      <c r="B486">
        <v>50583</v>
      </c>
      <c r="C486">
        <v>113</v>
      </c>
      <c r="D486">
        <v>11.6</v>
      </c>
      <c r="E486" s="1">
        <v>1311.21</v>
      </c>
      <c r="F486" s="1">
        <v>1247.54</v>
      </c>
      <c r="G486">
        <v>1.5E-3</v>
      </c>
      <c r="H486">
        <v>0</v>
      </c>
      <c r="I486">
        <v>6.1000000000000004E-3</v>
      </c>
      <c r="J486">
        <v>8.9999999999999998E-4</v>
      </c>
      <c r="K486">
        <v>1.8100000000000002E-2</v>
      </c>
      <c r="L486">
        <v>0.95489999999999997</v>
      </c>
      <c r="M486">
        <v>1.8499999999999999E-2</v>
      </c>
      <c r="N486">
        <v>0.38600000000000001</v>
      </c>
      <c r="O486">
        <v>1.61E-2</v>
      </c>
      <c r="P486">
        <v>0.14610000000000001</v>
      </c>
      <c r="Q486" s="1">
        <v>55732.29</v>
      </c>
      <c r="R486">
        <v>0.2077</v>
      </c>
      <c r="S486">
        <v>0.1779</v>
      </c>
      <c r="T486">
        <v>0.61439999999999995</v>
      </c>
      <c r="U486">
        <v>11.72</v>
      </c>
      <c r="V486" s="1">
        <v>68967.27</v>
      </c>
      <c r="W486">
        <v>107.58</v>
      </c>
      <c r="X486" s="1">
        <v>182799.52</v>
      </c>
      <c r="Y486">
        <v>0.79920000000000002</v>
      </c>
      <c r="Z486">
        <v>9.7299999999999998E-2</v>
      </c>
      <c r="AA486">
        <v>0.10340000000000001</v>
      </c>
      <c r="AB486">
        <v>0.20080000000000001</v>
      </c>
      <c r="AC486">
        <v>182.8</v>
      </c>
      <c r="AD486" s="1">
        <v>4808.0600000000004</v>
      </c>
      <c r="AE486">
        <v>517.08000000000004</v>
      </c>
      <c r="AF486" s="1">
        <v>159849.79</v>
      </c>
      <c r="AG486" t="s">
        <v>4</v>
      </c>
      <c r="AH486" s="1">
        <v>33447</v>
      </c>
      <c r="AI486" s="1">
        <v>51399.65</v>
      </c>
      <c r="AJ486">
        <v>37.11</v>
      </c>
      <c r="AK486">
        <v>24.74</v>
      </c>
      <c r="AL486">
        <v>26.51</v>
      </c>
      <c r="AM486">
        <v>4.37</v>
      </c>
      <c r="AN486" s="1">
        <v>1474.25</v>
      </c>
      <c r="AO486">
        <v>1.2309000000000001</v>
      </c>
      <c r="AP486" s="1">
        <v>1543.92</v>
      </c>
      <c r="AQ486" s="1">
        <v>2408.16</v>
      </c>
      <c r="AR486" s="1">
        <v>6611.33</v>
      </c>
      <c r="AS486">
        <v>612.84</v>
      </c>
      <c r="AT486">
        <v>283.97000000000003</v>
      </c>
      <c r="AU486" s="1">
        <v>11460.22</v>
      </c>
      <c r="AV486" s="1">
        <v>6468.13</v>
      </c>
      <c r="AW486">
        <v>0.48209999999999997</v>
      </c>
      <c r="AX486" s="1">
        <v>4720.4399999999996</v>
      </c>
      <c r="AY486">
        <v>0.3518</v>
      </c>
      <c r="AZ486" s="1">
        <v>1324.89</v>
      </c>
      <c r="BA486">
        <v>9.8699999999999996E-2</v>
      </c>
      <c r="BB486">
        <v>903.47</v>
      </c>
      <c r="BC486">
        <v>6.7299999999999999E-2</v>
      </c>
      <c r="BD486" s="1">
        <v>13416.93</v>
      </c>
      <c r="BE486" s="1">
        <v>5302.5</v>
      </c>
      <c r="BF486">
        <v>1.6235999999999999</v>
      </c>
      <c r="BG486">
        <v>0.51949999999999996</v>
      </c>
      <c r="BH486">
        <v>0.2167</v>
      </c>
      <c r="BI486">
        <v>0.2072</v>
      </c>
      <c r="BJ486">
        <v>3.9E-2</v>
      </c>
      <c r="BK486">
        <v>1.7500000000000002E-2</v>
      </c>
    </row>
    <row r="487" spans="1:63" x14ac:dyDescent="0.25">
      <c r="A487" t="s">
        <v>489</v>
      </c>
      <c r="B487">
        <v>46276</v>
      </c>
      <c r="C487">
        <v>83.95</v>
      </c>
      <c r="D487">
        <v>9.08</v>
      </c>
      <c r="E487">
        <v>762.41</v>
      </c>
      <c r="F487">
        <v>779.05</v>
      </c>
      <c r="G487">
        <v>1.6000000000000001E-3</v>
      </c>
      <c r="H487">
        <v>5.0000000000000001E-4</v>
      </c>
      <c r="I487">
        <v>5.3E-3</v>
      </c>
      <c r="J487">
        <v>1.1999999999999999E-3</v>
      </c>
      <c r="K487">
        <v>1.9599999999999999E-2</v>
      </c>
      <c r="L487">
        <v>0.95150000000000001</v>
      </c>
      <c r="M487">
        <v>2.0299999999999999E-2</v>
      </c>
      <c r="N487">
        <v>0.31530000000000002</v>
      </c>
      <c r="O487">
        <v>8.0000000000000004E-4</v>
      </c>
      <c r="P487">
        <v>0.13950000000000001</v>
      </c>
      <c r="Q487" s="1">
        <v>55004.14</v>
      </c>
      <c r="R487">
        <v>0.2374</v>
      </c>
      <c r="S487">
        <v>0.15260000000000001</v>
      </c>
      <c r="T487">
        <v>0.6099</v>
      </c>
      <c r="U487">
        <v>7.01</v>
      </c>
      <c r="V487" s="1">
        <v>70766.25</v>
      </c>
      <c r="W487">
        <v>104.52</v>
      </c>
      <c r="X487" s="1">
        <v>176808.82</v>
      </c>
      <c r="Y487">
        <v>0.83340000000000003</v>
      </c>
      <c r="Z487">
        <v>5.3900000000000003E-2</v>
      </c>
      <c r="AA487">
        <v>0.11269999999999999</v>
      </c>
      <c r="AB487">
        <v>0.1666</v>
      </c>
      <c r="AC487">
        <v>176.81</v>
      </c>
      <c r="AD487" s="1">
        <v>4744.05</v>
      </c>
      <c r="AE487">
        <v>562.39</v>
      </c>
      <c r="AF487" s="1">
        <v>161770.6</v>
      </c>
      <c r="AG487" t="s">
        <v>4</v>
      </c>
      <c r="AH487" s="1">
        <v>35876</v>
      </c>
      <c r="AI487" s="1">
        <v>53587.46</v>
      </c>
      <c r="AJ487">
        <v>36.979999999999997</v>
      </c>
      <c r="AK487">
        <v>25.07</v>
      </c>
      <c r="AL487">
        <v>27.35</v>
      </c>
      <c r="AM487">
        <v>4.54</v>
      </c>
      <c r="AN487" s="1">
        <v>1737.85</v>
      </c>
      <c r="AO487">
        <v>1.339</v>
      </c>
      <c r="AP487" s="1">
        <v>1579.16</v>
      </c>
      <c r="AQ487" s="1">
        <v>2256.71</v>
      </c>
      <c r="AR487" s="1">
        <v>6709.19</v>
      </c>
      <c r="AS487">
        <v>562.95000000000005</v>
      </c>
      <c r="AT487">
        <v>347.99</v>
      </c>
      <c r="AU487" s="1">
        <v>11456</v>
      </c>
      <c r="AV487" s="1">
        <v>6342.11</v>
      </c>
      <c r="AW487">
        <v>0.45739999999999997</v>
      </c>
      <c r="AX487" s="1">
        <v>4884.2299999999996</v>
      </c>
      <c r="AY487">
        <v>0.35220000000000001</v>
      </c>
      <c r="AZ487" s="1">
        <v>1969.71</v>
      </c>
      <c r="BA487">
        <v>0.14199999999999999</v>
      </c>
      <c r="BB487">
        <v>670.49</v>
      </c>
      <c r="BC487">
        <v>4.8399999999999999E-2</v>
      </c>
      <c r="BD487" s="1">
        <v>13866.55</v>
      </c>
      <c r="BE487" s="1">
        <v>5787.49</v>
      </c>
      <c r="BF487">
        <v>1.7961</v>
      </c>
      <c r="BG487">
        <v>0.52739999999999998</v>
      </c>
      <c r="BH487">
        <v>0.21160000000000001</v>
      </c>
      <c r="BI487">
        <v>0.19370000000000001</v>
      </c>
      <c r="BJ487">
        <v>3.5400000000000001E-2</v>
      </c>
      <c r="BK487">
        <v>3.1899999999999998E-2</v>
      </c>
    </row>
    <row r="488" spans="1:63" x14ac:dyDescent="0.25">
      <c r="A488" t="s">
        <v>490</v>
      </c>
      <c r="B488">
        <v>49528</v>
      </c>
      <c r="C488">
        <v>123</v>
      </c>
      <c r="D488">
        <v>8.3800000000000008</v>
      </c>
      <c r="E488" s="1">
        <v>1030.2</v>
      </c>
      <c r="F488">
        <v>991.4</v>
      </c>
      <c r="G488">
        <v>1.9E-3</v>
      </c>
      <c r="H488">
        <v>5.0000000000000001E-4</v>
      </c>
      <c r="I488">
        <v>6.4000000000000003E-3</v>
      </c>
      <c r="J488">
        <v>1.1000000000000001E-3</v>
      </c>
      <c r="K488">
        <v>1.6500000000000001E-2</v>
      </c>
      <c r="L488">
        <v>0.95209999999999995</v>
      </c>
      <c r="M488">
        <v>2.1600000000000001E-2</v>
      </c>
      <c r="N488">
        <v>0.43530000000000002</v>
      </c>
      <c r="O488">
        <v>1.6999999999999999E-3</v>
      </c>
      <c r="P488">
        <v>0.157</v>
      </c>
      <c r="Q488" s="1">
        <v>54578.6</v>
      </c>
      <c r="R488">
        <v>0.2414</v>
      </c>
      <c r="S488">
        <v>0.20569999999999999</v>
      </c>
      <c r="T488">
        <v>0.55289999999999995</v>
      </c>
      <c r="U488">
        <v>9.42</v>
      </c>
      <c r="V488" s="1">
        <v>69445.039999999994</v>
      </c>
      <c r="W488">
        <v>104.87</v>
      </c>
      <c r="X488" s="1">
        <v>175088.62</v>
      </c>
      <c r="Y488">
        <v>0.7571</v>
      </c>
      <c r="Z488">
        <v>6.9800000000000001E-2</v>
      </c>
      <c r="AA488">
        <v>0.1731</v>
      </c>
      <c r="AB488">
        <v>0.2429</v>
      </c>
      <c r="AC488">
        <v>175.09</v>
      </c>
      <c r="AD488" s="1">
        <v>4600.6099999999997</v>
      </c>
      <c r="AE488">
        <v>458.46</v>
      </c>
      <c r="AF488" s="1">
        <v>158333.10999999999</v>
      </c>
      <c r="AG488" t="s">
        <v>4</v>
      </c>
      <c r="AH488" s="1">
        <v>33147</v>
      </c>
      <c r="AI488" s="1">
        <v>50989.599999999999</v>
      </c>
      <c r="AJ488">
        <v>35.47</v>
      </c>
      <c r="AK488">
        <v>23.67</v>
      </c>
      <c r="AL488">
        <v>26.51</v>
      </c>
      <c r="AM488">
        <v>4.26</v>
      </c>
      <c r="AN488" s="1">
        <v>1163.98</v>
      </c>
      <c r="AO488">
        <v>1.2319</v>
      </c>
      <c r="AP488" s="1">
        <v>1658.81</v>
      </c>
      <c r="AQ488" s="1">
        <v>2594.7399999999998</v>
      </c>
      <c r="AR488" s="1">
        <v>6859.1</v>
      </c>
      <c r="AS488">
        <v>508.08</v>
      </c>
      <c r="AT488">
        <v>414.58</v>
      </c>
      <c r="AU488" s="1">
        <v>12035.31</v>
      </c>
      <c r="AV488" s="1">
        <v>7039.88</v>
      </c>
      <c r="AW488">
        <v>0.4924</v>
      </c>
      <c r="AX488" s="1">
        <v>4895.33</v>
      </c>
      <c r="AY488">
        <v>0.34239999999999998</v>
      </c>
      <c r="AZ488" s="1">
        <v>1478.08</v>
      </c>
      <c r="BA488">
        <v>0.10340000000000001</v>
      </c>
      <c r="BB488">
        <v>884.72</v>
      </c>
      <c r="BC488">
        <v>6.1899999999999997E-2</v>
      </c>
      <c r="BD488" s="1">
        <v>14298.02</v>
      </c>
      <c r="BE488" s="1">
        <v>5908.94</v>
      </c>
      <c r="BF488">
        <v>2.0829</v>
      </c>
      <c r="BG488">
        <v>0.50409999999999999</v>
      </c>
      <c r="BH488">
        <v>0.2301</v>
      </c>
      <c r="BI488">
        <v>0.2044</v>
      </c>
      <c r="BJ488">
        <v>3.7199999999999997E-2</v>
      </c>
      <c r="BK488">
        <v>2.4199999999999999E-2</v>
      </c>
    </row>
    <row r="489" spans="1:63" x14ac:dyDescent="0.25">
      <c r="A489" t="s">
        <v>491</v>
      </c>
      <c r="B489">
        <v>46441</v>
      </c>
      <c r="C489">
        <v>155.52000000000001</v>
      </c>
      <c r="D489">
        <v>8.15</v>
      </c>
      <c r="E489" s="1">
        <v>1267.74</v>
      </c>
      <c r="F489" s="1">
        <v>1206.19</v>
      </c>
      <c r="G489">
        <v>1.9E-3</v>
      </c>
      <c r="H489">
        <v>2.0000000000000001E-4</v>
      </c>
      <c r="I489">
        <v>9.1999999999999998E-3</v>
      </c>
      <c r="J489">
        <v>1E-3</v>
      </c>
      <c r="K489">
        <v>8.2000000000000007E-3</v>
      </c>
      <c r="L489">
        <v>0.95230000000000004</v>
      </c>
      <c r="M489">
        <v>2.7199999999999998E-2</v>
      </c>
      <c r="N489">
        <v>0.93820000000000003</v>
      </c>
      <c r="O489">
        <v>2.0000000000000001E-4</v>
      </c>
      <c r="P489">
        <v>0.1736</v>
      </c>
      <c r="Q489" s="1">
        <v>54772.55</v>
      </c>
      <c r="R489">
        <v>0.25040000000000001</v>
      </c>
      <c r="S489">
        <v>0.1676</v>
      </c>
      <c r="T489">
        <v>0.58199999999999996</v>
      </c>
      <c r="U489">
        <v>12.18</v>
      </c>
      <c r="V489" s="1">
        <v>75658.58</v>
      </c>
      <c r="W489">
        <v>100.1</v>
      </c>
      <c r="X489" s="1">
        <v>139087.92000000001</v>
      </c>
      <c r="Y489">
        <v>0.60760000000000003</v>
      </c>
      <c r="Z489">
        <v>9.9000000000000005E-2</v>
      </c>
      <c r="AA489">
        <v>0.29339999999999999</v>
      </c>
      <c r="AB489">
        <v>0.39240000000000003</v>
      </c>
      <c r="AC489">
        <v>139.09</v>
      </c>
      <c r="AD489" s="1">
        <v>3245.02</v>
      </c>
      <c r="AE489">
        <v>312.07</v>
      </c>
      <c r="AF489" s="1">
        <v>121771.45</v>
      </c>
      <c r="AG489" t="s">
        <v>4</v>
      </c>
      <c r="AH489" s="1">
        <v>29493</v>
      </c>
      <c r="AI489" s="1">
        <v>44376.61</v>
      </c>
      <c r="AJ489">
        <v>28.71</v>
      </c>
      <c r="AK489">
        <v>22.22</v>
      </c>
      <c r="AL489">
        <v>23.71</v>
      </c>
      <c r="AM489">
        <v>3.64</v>
      </c>
      <c r="AN489">
        <v>0</v>
      </c>
      <c r="AO489">
        <v>0.88649999999999995</v>
      </c>
      <c r="AP489" s="1">
        <v>1779.85</v>
      </c>
      <c r="AQ489" s="1">
        <v>2966.08</v>
      </c>
      <c r="AR489" s="1">
        <v>7695.85</v>
      </c>
      <c r="AS489">
        <v>619.16</v>
      </c>
      <c r="AT489">
        <v>386.39</v>
      </c>
      <c r="AU489" s="1">
        <v>13447.33</v>
      </c>
      <c r="AV489" s="1">
        <v>9745.7000000000007</v>
      </c>
      <c r="AW489">
        <v>0.62529999999999997</v>
      </c>
      <c r="AX489" s="1">
        <v>3026.1</v>
      </c>
      <c r="AY489">
        <v>0.19420000000000001</v>
      </c>
      <c r="AZ489" s="1">
        <v>1286.4100000000001</v>
      </c>
      <c r="BA489">
        <v>8.2500000000000004E-2</v>
      </c>
      <c r="BB489" s="1">
        <v>1527.12</v>
      </c>
      <c r="BC489">
        <v>9.8000000000000004E-2</v>
      </c>
      <c r="BD489" s="1">
        <v>15585.32</v>
      </c>
      <c r="BE489" s="1">
        <v>8338.7900000000009</v>
      </c>
      <c r="BF489">
        <v>3.9952000000000001</v>
      </c>
      <c r="BG489">
        <v>0.504</v>
      </c>
      <c r="BH489">
        <v>0.2399</v>
      </c>
      <c r="BI489">
        <v>0.19359999999999999</v>
      </c>
      <c r="BJ489">
        <v>3.9699999999999999E-2</v>
      </c>
      <c r="BK489">
        <v>2.2700000000000001E-2</v>
      </c>
    </row>
    <row r="490" spans="1:63" x14ac:dyDescent="0.25">
      <c r="A490" t="s">
        <v>492</v>
      </c>
      <c r="B490">
        <v>48538</v>
      </c>
      <c r="C490">
        <v>108.95</v>
      </c>
      <c r="D490">
        <v>8.68</v>
      </c>
      <c r="E490">
        <v>945.87</v>
      </c>
      <c r="F490">
        <v>913.06</v>
      </c>
      <c r="G490">
        <v>2E-3</v>
      </c>
      <c r="H490">
        <v>5.0000000000000001E-4</v>
      </c>
      <c r="I490">
        <v>4.7000000000000002E-3</v>
      </c>
      <c r="J490">
        <v>1.1999999999999999E-3</v>
      </c>
      <c r="K490">
        <v>1.5599999999999999E-2</v>
      </c>
      <c r="L490">
        <v>0.95279999999999998</v>
      </c>
      <c r="M490">
        <v>2.3300000000000001E-2</v>
      </c>
      <c r="N490">
        <v>0.48659999999999998</v>
      </c>
      <c r="O490">
        <v>2.0999999999999999E-3</v>
      </c>
      <c r="P490">
        <v>0.1522</v>
      </c>
      <c r="Q490" s="1">
        <v>54483.1</v>
      </c>
      <c r="R490">
        <v>0.2326</v>
      </c>
      <c r="S490">
        <v>0.20649999999999999</v>
      </c>
      <c r="T490">
        <v>0.56089999999999995</v>
      </c>
      <c r="U490">
        <v>9.1999999999999993</v>
      </c>
      <c r="V490" s="1">
        <v>68157.34</v>
      </c>
      <c r="W490">
        <v>98.82</v>
      </c>
      <c r="X490" s="1">
        <v>155800.79999999999</v>
      </c>
      <c r="Y490">
        <v>0.77539999999999998</v>
      </c>
      <c r="Z490">
        <v>7.3999999999999996E-2</v>
      </c>
      <c r="AA490">
        <v>0.15049999999999999</v>
      </c>
      <c r="AB490">
        <v>0.22459999999999999</v>
      </c>
      <c r="AC490">
        <v>155.80000000000001</v>
      </c>
      <c r="AD490" s="1">
        <v>4169.0200000000004</v>
      </c>
      <c r="AE490">
        <v>441.86</v>
      </c>
      <c r="AF490" s="1">
        <v>141932.28</v>
      </c>
      <c r="AG490" t="s">
        <v>4</v>
      </c>
      <c r="AH490" s="1">
        <v>31763</v>
      </c>
      <c r="AI490" s="1">
        <v>47388.63</v>
      </c>
      <c r="AJ490">
        <v>37.340000000000003</v>
      </c>
      <c r="AK490">
        <v>23.98</v>
      </c>
      <c r="AL490">
        <v>26.7</v>
      </c>
      <c r="AM490">
        <v>4.3600000000000003</v>
      </c>
      <c r="AN490" s="1">
        <v>1380.58</v>
      </c>
      <c r="AO490">
        <v>1.2477</v>
      </c>
      <c r="AP490" s="1">
        <v>1697.61</v>
      </c>
      <c r="AQ490" s="1">
        <v>2580.81</v>
      </c>
      <c r="AR490" s="1">
        <v>6618.28</v>
      </c>
      <c r="AS490">
        <v>612.92999999999995</v>
      </c>
      <c r="AT490">
        <v>270.60000000000002</v>
      </c>
      <c r="AU490" s="1">
        <v>11780.23</v>
      </c>
      <c r="AV490" s="1">
        <v>7558.98</v>
      </c>
      <c r="AW490">
        <v>0.53149999999999997</v>
      </c>
      <c r="AX490" s="1">
        <v>4305.9399999999996</v>
      </c>
      <c r="AY490">
        <v>0.30280000000000001</v>
      </c>
      <c r="AZ490" s="1">
        <v>1430.33</v>
      </c>
      <c r="BA490">
        <v>0.10059999999999999</v>
      </c>
      <c r="BB490">
        <v>926</v>
      </c>
      <c r="BC490">
        <v>6.5100000000000005E-2</v>
      </c>
      <c r="BD490" s="1">
        <v>14221.26</v>
      </c>
      <c r="BE490" s="1">
        <v>6585.55</v>
      </c>
      <c r="BF490">
        <v>2.5341</v>
      </c>
      <c r="BG490">
        <v>0.50929999999999997</v>
      </c>
      <c r="BH490">
        <v>0.2271</v>
      </c>
      <c r="BI490">
        <v>0.20910000000000001</v>
      </c>
      <c r="BJ490">
        <v>3.95E-2</v>
      </c>
      <c r="BK490">
        <v>1.5100000000000001E-2</v>
      </c>
    </row>
    <row r="491" spans="1:63" x14ac:dyDescent="0.25">
      <c r="A491" t="s">
        <v>493</v>
      </c>
      <c r="B491">
        <v>49064</v>
      </c>
      <c r="C491">
        <v>142.05000000000001</v>
      </c>
      <c r="D491">
        <v>8.6</v>
      </c>
      <c r="E491" s="1">
        <v>1220.99</v>
      </c>
      <c r="F491" s="1">
        <v>1163.9000000000001</v>
      </c>
      <c r="G491">
        <v>1.6999999999999999E-3</v>
      </c>
      <c r="H491">
        <v>2.0000000000000001E-4</v>
      </c>
      <c r="I491">
        <v>7.1999999999999998E-3</v>
      </c>
      <c r="J491">
        <v>8.9999999999999998E-4</v>
      </c>
      <c r="K491">
        <v>8.2000000000000007E-3</v>
      </c>
      <c r="L491">
        <v>0.96030000000000004</v>
      </c>
      <c r="M491">
        <v>2.1499999999999998E-2</v>
      </c>
      <c r="N491">
        <v>0.94040000000000001</v>
      </c>
      <c r="O491">
        <v>1E-4</v>
      </c>
      <c r="P491">
        <v>0.17660000000000001</v>
      </c>
      <c r="Q491" s="1">
        <v>54911.31</v>
      </c>
      <c r="R491">
        <v>0.24479999999999999</v>
      </c>
      <c r="S491">
        <v>0.1618</v>
      </c>
      <c r="T491">
        <v>0.59340000000000004</v>
      </c>
      <c r="U491">
        <v>11.84</v>
      </c>
      <c r="V491" s="1">
        <v>75098.55</v>
      </c>
      <c r="W491">
        <v>98.84</v>
      </c>
      <c r="X491" s="1">
        <v>128797.29</v>
      </c>
      <c r="Y491">
        <v>0.61260000000000003</v>
      </c>
      <c r="Z491">
        <v>9.0200000000000002E-2</v>
      </c>
      <c r="AA491">
        <v>0.29730000000000001</v>
      </c>
      <c r="AB491">
        <v>0.38740000000000002</v>
      </c>
      <c r="AC491">
        <v>128.80000000000001</v>
      </c>
      <c r="AD491" s="1">
        <v>2974.55</v>
      </c>
      <c r="AE491">
        <v>292.52</v>
      </c>
      <c r="AF491" s="1">
        <v>114652.84</v>
      </c>
      <c r="AG491" t="s">
        <v>4</v>
      </c>
      <c r="AH491" s="1">
        <v>29493</v>
      </c>
      <c r="AI491" s="1">
        <v>44585.54</v>
      </c>
      <c r="AJ491">
        <v>28.1</v>
      </c>
      <c r="AK491">
        <v>22.13</v>
      </c>
      <c r="AL491">
        <v>23.58</v>
      </c>
      <c r="AM491">
        <v>3.72</v>
      </c>
      <c r="AN491">
        <v>0</v>
      </c>
      <c r="AO491">
        <v>0.87119999999999997</v>
      </c>
      <c r="AP491" s="1">
        <v>1747.63</v>
      </c>
      <c r="AQ491" s="1">
        <v>2999.59</v>
      </c>
      <c r="AR491" s="1">
        <v>7714.25</v>
      </c>
      <c r="AS491">
        <v>630.9</v>
      </c>
      <c r="AT491">
        <v>371.91</v>
      </c>
      <c r="AU491" s="1">
        <v>13464.28</v>
      </c>
      <c r="AV491" s="1">
        <v>10177.48</v>
      </c>
      <c r="AW491">
        <v>0.64449999999999996</v>
      </c>
      <c r="AX491" s="1">
        <v>2768.81</v>
      </c>
      <c r="AY491">
        <v>0.1754</v>
      </c>
      <c r="AZ491" s="1">
        <v>1320.22</v>
      </c>
      <c r="BA491">
        <v>8.3599999999999994E-2</v>
      </c>
      <c r="BB491" s="1">
        <v>1523.64</v>
      </c>
      <c r="BC491">
        <v>9.6500000000000002E-2</v>
      </c>
      <c r="BD491" s="1">
        <v>15790.15</v>
      </c>
      <c r="BE491" s="1">
        <v>8833.44</v>
      </c>
      <c r="BF491">
        <v>4.3673999999999999</v>
      </c>
      <c r="BG491">
        <v>0.50439999999999996</v>
      </c>
      <c r="BH491">
        <v>0.23860000000000001</v>
      </c>
      <c r="BI491">
        <v>0.19689999999999999</v>
      </c>
      <c r="BJ491">
        <v>3.9199999999999999E-2</v>
      </c>
      <c r="BK491">
        <v>2.0899999999999998E-2</v>
      </c>
    </row>
    <row r="492" spans="1:63" x14ac:dyDescent="0.25">
      <c r="A492" t="s">
        <v>494</v>
      </c>
      <c r="B492">
        <v>50237</v>
      </c>
      <c r="C492">
        <v>64.099999999999994</v>
      </c>
      <c r="D492">
        <v>10.97</v>
      </c>
      <c r="E492">
        <v>702.95</v>
      </c>
      <c r="F492">
        <v>658.63</v>
      </c>
      <c r="G492">
        <v>1.8E-3</v>
      </c>
      <c r="H492">
        <v>5.0000000000000001E-4</v>
      </c>
      <c r="I492">
        <v>5.0000000000000001E-3</v>
      </c>
      <c r="J492">
        <v>1E-3</v>
      </c>
      <c r="K492">
        <v>2.0299999999999999E-2</v>
      </c>
      <c r="L492">
        <v>0.9486</v>
      </c>
      <c r="M492">
        <v>2.2800000000000001E-2</v>
      </c>
      <c r="N492">
        <v>0.41470000000000001</v>
      </c>
      <c r="O492">
        <v>4.7999999999999996E-3</v>
      </c>
      <c r="P492">
        <v>0.15160000000000001</v>
      </c>
      <c r="Q492" s="1">
        <v>53572.57</v>
      </c>
      <c r="R492">
        <v>0.2732</v>
      </c>
      <c r="S492">
        <v>0.17760000000000001</v>
      </c>
      <c r="T492">
        <v>0.54920000000000002</v>
      </c>
      <c r="U492">
        <v>8.0299999999999994</v>
      </c>
      <c r="V492" s="1">
        <v>63480.53</v>
      </c>
      <c r="W492">
        <v>83.36</v>
      </c>
      <c r="X492" s="1">
        <v>189453.05</v>
      </c>
      <c r="Y492">
        <v>0.75880000000000003</v>
      </c>
      <c r="Z492">
        <v>9.4E-2</v>
      </c>
      <c r="AA492">
        <v>0.1472</v>
      </c>
      <c r="AB492">
        <v>0.2412</v>
      </c>
      <c r="AC492">
        <v>189.45</v>
      </c>
      <c r="AD492" s="1">
        <v>5640.72</v>
      </c>
      <c r="AE492">
        <v>565.97</v>
      </c>
      <c r="AF492" s="1">
        <v>168329.34</v>
      </c>
      <c r="AG492" t="s">
        <v>4</v>
      </c>
      <c r="AH492" s="1">
        <v>33859</v>
      </c>
      <c r="AI492" s="1">
        <v>50901.66</v>
      </c>
      <c r="AJ492">
        <v>42.52</v>
      </c>
      <c r="AK492">
        <v>26.48</v>
      </c>
      <c r="AL492">
        <v>29.92</v>
      </c>
      <c r="AM492">
        <v>4.4000000000000004</v>
      </c>
      <c r="AN492" s="1">
        <v>1844.49</v>
      </c>
      <c r="AO492">
        <v>1.4661999999999999</v>
      </c>
      <c r="AP492" s="1">
        <v>1874.55</v>
      </c>
      <c r="AQ492" s="1">
        <v>2662.06</v>
      </c>
      <c r="AR492" s="1">
        <v>7216.06</v>
      </c>
      <c r="AS492">
        <v>607.73</v>
      </c>
      <c r="AT492">
        <v>333.31</v>
      </c>
      <c r="AU492" s="1">
        <v>12693.71</v>
      </c>
      <c r="AV492" s="1">
        <v>7075.83</v>
      </c>
      <c r="AW492">
        <v>0.44429999999999997</v>
      </c>
      <c r="AX492" s="1">
        <v>6166.63</v>
      </c>
      <c r="AY492">
        <v>0.38719999999999999</v>
      </c>
      <c r="AZ492" s="1">
        <v>1772.84</v>
      </c>
      <c r="BA492">
        <v>0.1113</v>
      </c>
      <c r="BB492">
        <v>910.23</v>
      </c>
      <c r="BC492">
        <v>5.7200000000000001E-2</v>
      </c>
      <c r="BD492" s="1">
        <v>15925.53</v>
      </c>
      <c r="BE492" s="1">
        <v>5424.48</v>
      </c>
      <c r="BF492">
        <v>1.6573</v>
      </c>
      <c r="BG492">
        <v>0.50170000000000003</v>
      </c>
      <c r="BH492">
        <v>0.21629999999999999</v>
      </c>
      <c r="BI492">
        <v>0.21310000000000001</v>
      </c>
      <c r="BJ492">
        <v>3.56E-2</v>
      </c>
      <c r="BK492">
        <v>3.32E-2</v>
      </c>
    </row>
    <row r="493" spans="1:63" x14ac:dyDescent="0.25">
      <c r="A493" t="s">
        <v>495</v>
      </c>
      <c r="B493">
        <v>48041</v>
      </c>
      <c r="C493">
        <v>60.62</v>
      </c>
      <c r="D493">
        <v>61.38</v>
      </c>
      <c r="E493" s="1">
        <v>3720.71</v>
      </c>
      <c r="F493" s="1">
        <v>3532.07</v>
      </c>
      <c r="G493">
        <v>1.4999999999999999E-2</v>
      </c>
      <c r="H493">
        <v>5.0000000000000001E-4</v>
      </c>
      <c r="I493">
        <v>3.39E-2</v>
      </c>
      <c r="J493">
        <v>1.1000000000000001E-3</v>
      </c>
      <c r="K493">
        <v>3.5299999999999998E-2</v>
      </c>
      <c r="L493">
        <v>0.87309999999999999</v>
      </c>
      <c r="M493">
        <v>4.1099999999999998E-2</v>
      </c>
      <c r="N493">
        <v>0.2407</v>
      </c>
      <c r="O493">
        <v>1.1599999999999999E-2</v>
      </c>
      <c r="P493">
        <v>0.13009999999999999</v>
      </c>
      <c r="Q493" s="1">
        <v>64176.18</v>
      </c>
      <c r="R493">
        <v>0.21390000000000001</v>
      </c>
      <c r="S493">
        <v>0.184</v>
      </c>
      <c r="T493">
        <v>0.60209999999999997</v>
      </c>
      <c r="U493">
        <v>22.14</v>
      </c>
      <c r="V493" s="1">
        <v>89060.15</v>
      </c>
      <c r="W493">
        <v>163.83000000000001</v>
      </c>
      <c r="X493" s="1">
        <v>179790.09</v>
      </c>
      <c r="Y493">
        <v>0.78259999999999996</v>
      </c>
      <c r="Z493">
        <v>0.15670000000000001</v>
      </c>
      <c r="AA493">
        <v>6.0699999999999997E-2</v>
      </c>
      <c r="AB493">
        <v>0.21740000000000001</v>
      </c>
      <c r="AC493">
        <v>179.79</v>
      </c>
      <c r="AD493" s="1">
        <v>6282.96</v>
      </c>
      <c r="AE493">
        <v>712.99</v>
      </c>
      <c r="AF493" s="1">
        <v>173526.65</v>
      </c>
      <c r="AG493" t="s">
        <v>4</v>
      </c>
      <c r="AH493" s="1">
        <v>41530</v>
      </c>
      <c r="AI493" s="1">
        <v>71136.179999999993</v>
      </c>
      <c r="AJ493">
        <v>53.82</v>
      </c>
      <c r="AK493">
        <v>33.08</v>
      </c>
      <c r="AL493">
        <v>37.090000000000003</v>
      </c>
      <c r="AM493">
        <v>4.43</v>
      </c>
      <c r="AN493" s="1">
        <v>1513.06</v>
      </c>
      <c r="AO493">
        <v>0.82889999999999997</v>
      </c>
      <c r="AP493" s="1">
        <v>1338.61</v>
      </c>
      <c r="AQ493" s="1">
        <v>1988.97</v>
      </c>
      <c r="AR493" s="1">
        <v>6419.31</v>
      </c>
      <c r="AS493">
        <v>665.74</v>
      </c>
      <c r="AT493">
        <v>319.02</v>
      </c>
      <c r="AU493" s="1">
        <v>10731.64</v>
      </c>
      <c r="AV493" s="1">
        <v>4387.04</v>
      </c>
      <c r="AW493">
        <v>0.36720000000000003</v>
      </c>
      <c r="AX493" s="1">
        <v>5992.96</v>
      </c>
      <c r="AY493">
        <v>0.50160000000000005</v>
      </c>
      <c r="AZ493" s="1">
        <v>1004.77</v>
      </c>
      <c r="BA493">
        <v>8.4099999999999994E-2</v>
      </c>
      <c r="BB493">
        <v>563.49</v>
      </c>
      <c r="BC493">
        <v>4.7199999999999999E-2</v>
      </c>
      <c r="BD493" s="1">
        <v>11948.26</v>
      </c>
      <c r="BE493" s="1">
        <v>3039.45</v>
      </c>
      <c r="BF493">
        <v>0.56859999999999999</v>
      </c>
      <c r="BG493">
        <v>0.56869999999999998</v>
      </c>
      <c r="BH493">
        <v>0.21929999999999999</v>
      </c>
      <c r="BI493">
        <v>0.16639999999999999</v>
      </c>
      <c r="BJ493">
        <v>3.0499999999999999E-2</v>
      </c>
      <c r="BK493">
        <v>1.5100000000000001E-2</v>
      </c>
    </row>
    <row r="494" spans="1:63" x14ac:dyDescent="0.25">
      <c r="A494" t="s">
        <v>496</v>
      </c>
      <c r="B494">
        <v>47381</v>
      </c>
      <c r="C494">
        <v>66.95</v>
      </c>
      <c r="D494">
        <v>41.27</v>
      </c>
      <c r="E494" s="1">
        <v>2762.92</v>
      </c>
      <c r="F494" s="1">
        <v>2731.74</v>
      </c>
      <c r="G494">
        <v>7.7000000000000002E-3</v>
      </c>
      <c r="H494">
        <v>6.9999999999999999E-4</v>
      </c>
      <c r="I494">
        <v>1.46E-2</v>
      </c>
      <c r="J494">
        <v>1.1000000000000001E-3</v>
      </c>
      <c r="K494">
        <v>3.9399999999999998E-2</v>
      </c>
      <c r="L494">
        <v>0.89900000000000002</v>
      </c>
      <c r="M494">
        <v>3.7600000000000001E-2</v>
      </c>
      <c r="N494">
        <v>0.38059999999999999</v>
      </c>
      <c r="O494">
        <v>9.7999999999999997E-3</v>
      </c>
      <c r="P494">
        <v>0.14630000000000001</v>
      </c>
      <c r="Q494" s="1">
        <v>62718.54</v>
      </c>
      <c r="R494">
        <v>0.19980000000000001</v>
      </c>
      <c r="S494">
        <v>0.19650000000000001</v>
      </c>
      <c r="T494">
        <v>0.60370000000000001</v>
      </c>
      <c r="U494">
        <v>17.59</v>
      </c>
      <c r="V494" s="1">
        <v>85835.75</v>
      </c>
      <c r="W494">
        <v>151.97999999999999</v>
      </c>
      <c r="X494" s="1">
        <v>166299.44</v>
      </c>
      <c r="Y494">
        <v>0.74750000000000005</v>
      </c>
      <c r="Z494">
        <v>0.1618</v>
      </c>
      <c r="AA494">
        <v>9.0800000000000006E-2</v>
      </c>
      <c r="AB494">
        <v>0.2525</v>
      </c>
      <c r="AC494">
        <v>166.3</v>
      </c>
      <c r="AD494" s="1">
        <v>5166.38</v>
      </c>
      <c r="AE494">
        <v>564.4</v>
      </c>
      <c r="AF494" s="1">
        <v>156246.25</v>
      </c>
      <c r="AG494" t="s">
        <v>4</v>
      </c>
      <c r="AH494" s="1">
        <v>37037</v>
      </c>
      <c r="AI494" s="1">
        <v>58981.16</v>
      </c>
      <c r="AJ494">
        <v>47.86</v>
      </c>
      <c r="AK494">
        <v>29.02</v>
      </c>
      <c r="AL494">
        <v>34.22</v>
      </c>
      <c r="AM494">
        <v>4.09</v>
      </c>
      <c r="AN494" s="1">
        <v>1390.28</v>
      </c>
      <c r="AO494">
        <v>0.92490000000000006</v>
      </c>
      <c r="AP494" s="1">
        <v>1335.11</v>
      </c>
      <c r="AQ494" s="1">
        <v>1974.04</v>
      </c>
      <c r="AR494" s="1">
        <v>6409.78</v>
      </c>
      <c r="AS494">
        <v>620.03</v>
      </c>
      <c r="AT494">
        <v>331.94</v>
      </c>
      <c r="AU494" s="1">
        <v>10670.89</v>
      </c>
      <c r="AV494" s="1">
        <v>5002.47</v>
      </c>
      <c r="AW494">
        <v>0.41899999999999998</v>
      </c>
      <c r="AX494" s="1">
        <v>4946.1000000000004</v>
      </c>
      <c r="AY494">
        <v>0.4143</v>
      </c>
      <c r="AZ494" s="1">
        <v>1280.83</v>
      </c>
      <c r="BA494">
        <v>0.10730000000000001</v>
      </c>
      <c r="BB494">
        <v>708.31</v>
      </c>
      <c r="BC494">
        <v>5.9299999999999999E-2</v>
      </c>
      <c r="BD494" s="1">
        <v>11937.71</v>
      </c>
      <c r="BE494" s="1">
        <v>4101.2</v>
      </c>
      <c r="BF494">
        <v>1.0114000000000001</v>
      </c>
      <c r="BG494">
        <v>0.55200000000000005</v>
      </c>
      <c r="BH494">
        <v>0.22020000000000001</v>
      </c>
      <c r="BI494">
        <v>0.18049999999999999</v>
      </c>
      <c r="BJ494">
        <v>2.9100000000000001E-2</v>
      </c>
      <c r="BK494">
        <v>1.8200000000000001E-2</v>
      </c>
    </row>
    <row r="495" spans="1:63" x14ac:dyDescent="0.25">
      <c r="A495" t="s">
        <v>497</v>
      </c>
      <c r="B495">
        <v>45807</v>
      </c>
      <c r="C495">
        <v>107.9</v>
      </c>
      <c r="D495">
        <v>9.41</v>
      </c>
      <c r="E495" s="1">
        <v>1015.6</v>
      </c>
      <c r="F495">
        <v>986.16</v>
      </c>
      <c r="G495">
        <v>2.0999999999999999E-3</v>
      </c>
      <c r="H495">
        <v>2.9999999999999997E-4</v>
      </c>
      <c r="I495">
        <v>5.1999999999999998E-3</v>
      </c>
      <c r="J495">
        <v>1.4E-3</v>
      </c>
      <c r="K495">
        <v>2.35E-2</v>
      </c>
      <c r="L495">
        <v>0.9466</v>
      </c>
      <c r="M495">
        <v>2.1000000000000001E-2</v>
      </c>
      <c r="N495">
        <v>0.3624</v>
      </c>
      <c r="O495">
        <v>2E-3</v>
      </c>
      <c r="P495">
        <v>0.15040000000000001</v>
      </c>
      <c r="Q495" s="1">
        <v>55742.45</v>
      </c>
      <c r="R495">
        <v>0.2225</v>
      </c>
      <c r="S495">
        <v>0.16089999999999999</v>
      </c>
      <c r="T495">
        <v>0.61660000000000004</v>
      </c>
      <c r="U495">
        <v>10.54</v>
      </c>
      <c r="V495" s="1">
        <v>64627.8</v>
      </c>
      <c r="W495">
        <v>92.29</v>
      </c>
      <c r="X495" s="1">
        <v>171039.8</v>
      </c>
      <c r="Y495">
        <v>0.83979999999999999</v>
      </c>
      <c r="Z495">
        <v>5.45E-2</v>
      </c>
      <c r="AA495">
        <v>0.1057</v>
      </c>
      <c r="AB495">
        <v>0.16020000000000001</v>
      </c>
      <c r="AC495">
        <v>171.04</v>
      </c>
      <c r="AD495" s="1">
        <v>4485.16</v>
      </c>
      <c r="AE495">
        <v>510.56</v>
      </c>
      <c r="AF495" s="1">
        <v>161496.06</v>
      </c>
      <c r="AG495" t="s">
        <v>4</v>
      </c>
      <c r="AH495" s="1">
        <v>34574</v>
      </c>
      <c r="AI495" s="1">
        <v>50890.42</v>
      </c>
      <c r="AJ495">
        <v>36.86</v>
      </c>
      <c r="AK495">
        <v>24.4</v>
      </c>
      <c r="AL495">
        <v>27.68</v>
      </c>
      <c r="AM495">
        <v>4.28</v>
      </c>
      <c r="AN495" s="1">
        <v>1545.44</v>
      </c>
      <c r="AO495">
        <v>1.4057999999999999</v>
      </c>
      <c r="AP495" s="1">
        <v>1589.52</v>
      </c>
      <c r="AQ495" s="1">
        <v>2346.8200000000002</v>
      </c>
      <c r="AR495" s="1">
        <v>6657</v>
      </c>
      <c r="AS495">
        <v>631.12</v>
      </c>
      <c r="AT495">
        <v>338.98</v>
      </c>
      <c r="AU495" s="1">
        <v>11563.43</v>
      </c>
      <c r="AV495" s="1">
        <v>6656.93</v>
      </c>
      <c r="AW495">
        <v>0.47889999999999999</v>
      </c>
      <c r="AX495" s="1">
        <v>4826.68</v>
      </c>
      <c r="AY495">
        <v>0.34720000000000001</v>
      </c>
      <c r="AZ495" s="1">
        <v>1644.5</v>
      </c>
      <c r="BA495">
        <v>0.1183</v>
      </c>
      <c r="BB495">
        <v>772.7</v>
      </c>
      <c r="BC495">
        <v>5.5599999999999997E-2</v>
      </c>
      <c r="BD495" s="1">
        <v>13900.81</v>
      </c>
      <c r="BE495" s="1">
        <v>5711.51</v>
      </c>
      <c r="BF495">
        <v>1.9009</v>
      </c>
      <c r="BG495">
        <v>0.51759999999999995</v>
      </c>
      <c r="BH495">
        <v>0.21379999999999999</v>
      </c>
      <c r="BI495">
        <v>0.20799999999999999</v>
      </c>
      <c r="BJ495">
        <v>3.8699999999999998E-2</v>
      </c>
      <c r="BK495">
        <v>2.1899999999999999E-2</v>
      </c>
    </row>
    <row r="496" spans="1:63" x14ac:dyDescent="0.25">
      <c r="A496" t="s">
        <v>498</v>
      </c>
      <c r="B496">
        <v>50427</v>
      </c>
      <c r="C496">
        <v>33.14</v>
      </c>
      <c r="D496">
        <v>130.56</v>
      </c>
      <c r="E496" s="1">
        <v>4326.99</v>
      </c>
      <c r="F496" s="1">
        <v>4229.32</v>
      </c>
      <c r="G496">
        <v>4.2599999999999999E-2</v>
      </c>
      <c r="H496">
        <v>5.9999999999999995E-4</v>
      </c>
      <c r="I496">
        <v>2.4899999999999999E-2</v>
      </c>
      <c r="J496">
        <v>5.9999999999999995E-4</v>
      </c>
      <c r="K496">
        <v>3.5000000000000003E-2</v>
      </c>
      <c r="L496">
        <v>0.85750000000000004</v>
      </c>
      <c r="M496">
        <v>3.8800000000000001E-2</v>
      </c>
      <c r="N496">
        <v>9.64E-2</v>
      </c>
      <c r="O496">
        <v>1.2999999999999999E-2</v>
      </c>
      <c r="P496">
        <v>0.1177</v>
      </c>
      <c r="Q496" s="1">
        <v>72504.08</v>
      </c>
      <c r="R496">
        <v>0.1799</v>
      </c>
      <c r="S496">
        <v>0.1726</v>
      </c>
      <c r="T496">
        <v>0.64749999999999996</v>
      </c>
      <c r="U496">
        <v>26.54</v>
      </c>
      <c r="V496" s="1">
        <v>94361.22</v>
      </c>
      <c r="W496">
        <v>160.62</v>
      </c>
      <c r="X496" s="1">
        <v>234712.82</v>
      </c>
      <c r="Y496">
        <v>0.84160000000000001</v>
      </c>
      <c r="Z496">
        <v>0.1283</v>
      </c>
      <c r="AA496">
        <v>3.0099999999999998E-2</v>
      </c>
      <c r="AB496">
        <v>0.15840000000000001</v>
      </c>
      <c r="AC496">
        <v>234.71</v>
      </c>
      <c r="AD496" s="1">
        <v>9427.0400000000009</v>
      </c>
      <c r="AE496" s="1">
        <v>1044.8699999999999</v>
      </c>
      <c r="AF496" s="1">
        <v>239408.55</v>
      </c>
      <c r="AG496" t="s">
        <v>4</v>
      </c>
      <c r="AH496" s="1">
        <v>54209</v>
      </c>
      <c r="AI496" s="1">
        <v>119525.56</v>
      </c>
      <c r="AJ496">
        <v>74.89</v>
      </c>
      <c r="AK496">
        <v>38.99</v>
      </c>
      <c r="AL496">
        <v>46.23</v>
      </c>
      <c r="AM496">
        <v>4.62</v>
      </c>
      <c r="AN496">
        <v>957.21</v>
      </c>
      <c r="AO496">
        <v>0.60270000000000001</v>
      </c>
      <c r="AP496" s="1">
        <v>1473.17</v>
      </c>
      <c r="AQ496" s="1">
        <v>2053.7199999999998</v>
      </c>
      <c r="AR496" s="1">
        <v>7473.8</v>
      </c>
      <c r="AS496">
        <v>828.94</v>
      </c>
      <c r="AT496">
        <v>410.26</v>
      </c>
      <c r="AU496" s="1">
        <v>12239.89</v>
      </c>
      <c r="AV496" s="1">
        <v>3114.25</v>
      </c>
      <c r="AW496">
        <v>0.24390000000000001</v>
      </c>
      <c r="AX496" s="1">
        <v>8162.96</v>
      </c>
      <c r="AY496">
        <v>0.63939999999999997</v>
      </c>
      <c r="AZ496" s="1">
        <v>1087.25</v>
      </c>
      <c r="BA496">
        <v>8.5199999999999998E-2</v>
      </c>
      <c r="BB496">
        <v>402.58</v>
      </c>
      <c r="BC496">
        <v>3.15E-2</v>
      </c>
      <c r="BD496" s="1">
        <v>12767.04</v>
      </c>
      <c r="BE496" s="1">
        <v>1596.43</v>
      </c>
      <c r="BF496">
        <v>0.1585</v>
      </c>
      <c r="BG496">
        <v>0.59709999999999996</v>
      </c>
      <c r="BH496">
        <v>0.2228</v>
      </c>
      <c r="BI496">
        <v>0.13350000000000001</v>
      </c>
      <c r="BJ496">
        <v>3.0099999999999998E-2</v>
      </c>
      <c r="BK496">
        <v>1.6500000000000001E-2</v>
      </c>
    </row>
    <row r="497" spans="1:63" x14ac:dyDescent="0.25">
      <c r="A497" t="s">
        <v>499</v>
      </c>
      <c r="B497">
        <v>44818</v>
      </c>
      <c r="C497">
        <v>17.05</v>
      </c>
      <c r="D497">
        <v>395.28</v>
      </c>
      <c r="E497" s="1">
        <v>6738.55</v>
      </c>
      <c r="F497" s="1">
        <v>5192.8999999999996</v>
      </c>
      <c r="G497">
        <v>3.2000000000000002E-3</v>
      </c>
      <c r="H497">
        <v>1.1999999999999999E-3</v>
      </c>
      <c r="I497">
        <v>0.35399999999999998</v>
      </c>
      <c r="J497">
        <v>1.6000000000000001E-3</v>
      </c>
      <c r="K497">
        <v>0.1167</v>
      </c>
      <c r="L497">
        <v>0.41489999999999999</v>
      </c>
      <c r="M497">
        <v>0.1084</v>
      </c>
      <c r="N497">
        <v>0.94169999999999998</v>
      </c>
      <c r="O497">
        <v>4.6600000000000003E-2</v>
      </c>
      <c r="P497">
        <v>0.18579999999999999</v>
      </c>
      <c r="Q497" s="1">
        <v>59003.58</v>
      </c>
      <c r="R497">
        <v>0.29389999999999999</v>
      </c>
      <c r="S497">
        <v>0.1734</v>
      </c>
      <c r="T497">
        <v>0.53259999999999996</v>
      </c>
      <c r="U497">
        <v>51.68</v>
      </c>
      <c r="V497" s="1">
        <v>81007.899999999994</v>
      </c>
      <c r="W497">
        <v>129.13</v>
      </c>
      <c r="X497" s="1">
        <v>74930.37</v>
      </c>
      <c r="Y497">
        <v>0.64529999999999998</v>
      </c>
      <c r="Z497">
        <v>0.28349999999999997</v>
      </c>
      <c r="AA497">
        <v>7.1099999999999997E-2</v>
      </c>
      <c r="AB497">
        <v>0.35470000000000002</v>
      </c>
      <c r="AC497">
        <v>74.930000000000007</v>
      </c>
      <c r="AD497" s="1">
        <v>3225.02</v>
      </c>
      <c r="AE497">
        <v>417.09</v>
      </c>
      <c r="AF497" s="1">
        <v>66232.41</v>
      </c>
      <c r="AG497" t="s">
        <v>4</v>
      </c>
      <c r="AH497" s="1">
        <v>25466</v>
      </c>
      <c r="AI497" s="1">
        <v>37547.919999999998</v>
      </c>
      <c r="AJ497">
        <v>59.2</v>
      </c>
      <c r="AK497">
        <v>39.1</v>
      </c>
      <c r="AL497">
        <v>45.34</v>
      </c>
      <c r="AM497">
        <v>4.34</v>
      </c>
      <c r="AN497">
        <v>2.13</v>
      </c>
      <c r="AO497">
        <v>1.1003000000000001</v>
      </c>
      <c r="AP497" s="1">
        <v>1989.71</v>
      </c>
      <c r="AQ497" s="1">
        <v>2676.4</v>
      </c>
      <c r="AR497" s="1">
        <v>7436.15</v>
      </c>
      <c r="AS497">
        <v>931.35</v>
      </c>
      <c r="AT497">
        <v>535.24</v>
      </c>
      <c r="AU497" s="1">
        <v>13568.86</v>
      </c>
      <c r="AV497" s="1">
        <v>11210.99</v>
      </c>
      <c r="AW497">
        <v>0.63939999999999997</v>
      </c>
      <c r="AX497" s="1">
        <v>3706.83</v>
      </c>
      <c r="AY497">
        <v>0.2114</v>
      </c>
      <c r="AZ497">
        <v>739.37</v>
      </c>
      <c r="BA497">
        <v>4.2200000000000001E-2</v>
      </c>
      <c r="BB497" s="1">
        <v>1876.71</v>
      </c>
      <c r="BC497">
        <v>0.107</v>
      </c>
      <c r="BD497" s="1">
        <v>17533.900000000001</v>
      </c>
      <c r="BE497" s="1">
        <v>6177.22</v>
      </c>
      <c r="BF497">
        <v>3.7416</v>
      </c>
      <c r="BG497">
        <v>0.46579999999999999</v>
      </c>
      <c r="BH497">
        <v>0.18329999999999999</v>
      </c>
      <c r="BI497">
        <v>0.31509999999999999</v>
      </c>
      <c r="BJ497">
        <v>2.52E-2</v>
      </c>
      <c r="BK497">
        <v>1.06E-2</v>
      </c>
    </row>
    <row r="498" spans="1:63" x14ac:dyDescent="0.25">
      <c r="A498" t="s">
        <v>500</v>
      </c>
      <c r="B498">
        <v>48223</v>
      </c>
      <c r="C498">
        <v>28.67</v>
      </c>
      <c r="D498">
        <v>161.28</v>
      </c>
      <c r="E498" s="1">
        <v>4623.42</v>
      </c>
      <c r="F498" s="1">
        <v>4414.29</v>
      </c>
      <c r="G498">
        <v>3.6200000000000003E-2</v>
      </c>
      <c r="H498">
        <v>1.1000000000000001E-3</v>
      </c>
      <c r="I498">
        <v>0.12970000000000001</v>
      </c>
      <c r="J498">
        <v>1.1999999999999999E-3</v>
      </c>
      <c r="K498">
        <v>6.13E-2</v>
      </c>
      <c r="L498">
        <v>0.70320000000000005</v>
      </c>
      <c r="M498">
        <v>6.7299999999999999E-2</v>
      </c>
      <c r="N498">
        <v>0.39029999999999998</v>
      </c>
      <c r="O498">
        <v>3.4599999999999999E-2</v>
      </c>
      <c r="P498">
        <v>0.15060000000000001</v>
      </c>
      <c r="Q498" s="1">
        <v>65233.23</v>
      </c>
      <c r="R498">
        <v>0.1925</v>
      </c>
      <c r="S498">
        <v>0.18629999999999999</v>
      </c>
      <c r="T498">
        <v>0.62119999999999997</v>
      </c>
      <c r="U498">
        <v>29.09</v>
      </c>
      <c r="V498" s="1">
        <v>86579.520000000004</v>
      </c>
      <c r="W498">
        <v>155.29</v>
      </c>
      <c r="X498" s="1">
        <v>176755.06</v>
      </c>
      <c r="Y498">
        <v>0.70550000000000002</v>
      </c>
      <c r="Z498">
        <v>0.26100000000000001</v>
      </c>
      <c r="AA498">
        <v>3.3399999999999999E-2</v>
      </c>
      <c r="AB498">
        <v>0.29449999999999998</v>
      </c>
      <c r="AC498">
        <v>176.76</v>
      </c>
      <c r="AD498" s="1">
        <v>7614.21</v>
      </c>
      <c r="AE498">
        <v>804.72</v>
      </c>
      <c r="AF498" s="1">
        <v>175427.26</v>
      </c>
      <c r="AG498" t="s">
        <v>4</v>
      </c>
      <c r="AH498" s="1">
        <v>37800</v>
      </c>
      <c r="AI498" s="1">
        <v>61260.09</v>
      </c>
      <c r="AJ498">
        <v>68.69</v>
      </c>
      <c r="AK498">
        <v>40.909999999999997</v>
      </c>
      <c r="AL498">
        <v>46.92</v>
      </c>
      <c r="AM498">
        <v>5.1100000000000003</v>
      </c>
      <c r="AN498" s="1">
        <v>1905</v>
      </c>
      <c r="AO498">
        <v>0.95140000000000002</v>
      </c>
      <c r="AP498" s="1">
        <v>1477.29</v>
      </c>
      <c r="AQ498" s="1">
        <v>2019.59</v>
      </c>
      <c r="AR498" s="1">
        <v>7072.84</v>
      </c>
      <c r="AS498">
        <v>714.48</v>
      </c>
      <c r="AT498">
        <v>336.07</v>
      </c>
      <c r="AU498" s="1">
        <v>11620.26</v>
      </c>
      <c r="AV498" s="1">
        <v>4455.72</v>
      </c>
      <c r="AW498">
        <v>0.33639999999999998</v>
      </c>
      <c r="AX498" s="1">
        <v>6941.05</v>
      </c>
      <c r="AY498">
        <v>0.52400000000000002</v>
      </c>
      <c r="AZ498" s="1">
        <v>1049.05</v>
      </c>
      <c r="BA498">
        <v>7.9200000000000007E-2</v>
      </c>
      <c r="BB498">
        <v>801.2</v>
      </c>
      <c r="BC498">
        <v>6.0499999999999998E-2</v>
      </c>
      <c r="BD498" s="1">
        <v>13247.01</v>
      </c>
      <c r="BE498" s="1">
        <v>2794.49</v>
      </c>
      <c r="BF498">
        <v>0.5514</v>
      </c>
      <c r="BG498">
        <v>0.56859999999999999</v>
      </c>
      <c r="BH498">
        <v>0.223</v>
      </c>
      <c r="BI498">
        <v>0.1638</v>
      </c>
      <c r="BJ498">
        <v>2.7300000000000001E-2</v>
      </c>
      <c r="BK498">
        <v>1.7399999999999999E-2</v>
      </c>
    </row>
    <row r="499" spans="1:63" x14ac:dyDescent="0.25">
      <c r="A499" t="s">
        <v>501</v>
      </c>
      <c r="B499">
        <v>48371</v>
      </c>
      <c r="C499">
        <v>53.38</v>
      </c>
      <c r="D499">
        <v>22.78</v>
      </c>
      <c r="E499" s="1">
        <v>1216.25</v>
      </c>
      <c r="F499" s="1">
        <v>1166.3399999999999</v>
      </c>
      <c r="G499">
        <v>5.5999999999999999E-3</v>
      </c>
      <c r="H499">
        <v>4.0000000000000002E-4</v>
      </c>
      <c r="I499">
        <v>9.1000000000000004E-3</v>
      </c>
      <c r="J499">
        <v>1E-3</v>
      </c>
      <c r="K499">
        <v>2.9600000000000001E-2</v>
      </c>
      <c r="L499">
        <v>0.92830000000000001</v>
      </c>
      <c r="M499">
        <v>2.5999999999999999E-2</v>
      </c>
      <c r="N499">
        <v>0.31640000000000001</v>
      </c>
      <c r="O499">
        <v>5.3E-3</v>
      </c>
      <c r="P499">
        <v>0.1278</v>
      </c>
      <c r="Q499" s="1">
        <v>57760.639999999999</v>
      </c>
      <c r="R499">
        <v>0.2109</v>
      </c>
      <c r="S499">
        <v>0.17910000000000001</v>
      </c>
      <c r="T499">
        <v>0.61</v>
      </c>
      <c r="U499">
        <v>10.09</v>
      </c>
      <c r="V499" s="1">
        <v>75033.58</v>
      </c>
      <c r="W499">
        <v>115.77</v>
      </c>
      <c r="X499" s="1">
        <v>194741.31</v>
      </c>
      <c r="Y499">
        <v>0.81910000000000005</v>
      </c>
      <c r="Z499">
        <v>0.11459999999999999</v>
      </c>
      <c r="AA499">
        <v>6.6299999999999998E-2</v>
      </c>
      <c r="AB499">
        <v>0.18090000000000001</v>
      </c>
      <c r="AC499">
        <v>194.74</v>
      </c>
      <c r="AD499" s="1">
        <v>5869.81</v>
      </c>
      <c r="AE499">
        <v>670.13</v>
      </c>
      <c r="AF499" s="1">
        <v>203544.52</v>
      </c>
      <c r="AG499" t="s">
        <v>4</v>
      </c>
      <c r="AH499" s="1">
        <v>35264</v>
      </c>
      <c r="AI499" s="1">
        <v>57777.11</v>
      </c>
      <c r="AJ499">
        <v>49.5</v>
      </c>
      <c r="AK499">
        <v>28.81</v>
      </c>
      <c r="AL499">
        <v>32.6</v>
      </c>
      <c r="AM499">
        <v>4.6399999999999997</v>
      </c>
      <c r="AN499" s="1">
        <v>1648.56</v>
      </c>
      <c r="AO499">
        <v>1.1564000000000001</v>
      </c>
      <c r="AP499" s="1">
        <v>1600.24</v>
      </c>
      <c r="AQ499" s="1">
        <v>2130.7800000000002</v>
      </c>
      <c r="AR499" s="1">
        <v>6483.01</v>
      </c>
      <c r="AS499">
        <v>595.33000000000004</v>
      </c>
      <c r="AT499">
        <v>324.99</v>
      </c>
      <c r="AU499" s="1">
        <v>11134.35</v>
      </c>
      <c r="AV499" s="1">
        <v>5214.7</v>
      </c>
      <c r="AW499">
        <v>0.39989999999999998</v>
      </c>
      <c r="AX499" s="1">
        <v>5692.38</v>
      </c>
      <c r="AY499">
        <v>0.4365</v>
      </c>
      <c r="AZ499" s="1">
        <v>1428.62</v>
      </c>
      <c r="BA499">
        <v>0.1095</v>
      </c>
      <c r="BB499">
        <v>705.3</v>
      </c>
      <c r="BC499">
        <v>5.4100000000000002E-2</v>
      </c>
      <c r="BD499" s="1">
        <v>13040.99</v>
      </c>
      <c r="BE499" s="1">
        <v>3926.63</v>
      </c>
      <c r="BF499">
        <v>0.91759999999999997</v>
      </c>
      <c r="BG499">
        <v>0.52629999999999999</v>
      </c>
      <c r="BH499">
        <v>0.20699999999999999</v>
      </c>
      <c r="BI499">
        <v>0.2157</v>
      </c>
      <c r="BJ499">
        <v>3.4500000000000003E-2</v>
      </c>
      <c r="BK499">
        <v>1.6500000000000001E-2</v>
      </c>
    </row>
    <row r="500" spans="1:63" x14ac:dyDescent="0.25">
      <c r="A500" t="s">
        <v>502</v>
      </c>
      <c r="B500">
        <v>50062</v>
      </c>
      <c r="C500">
        <v>34.479999999999997</v>
      </c>
      <c r="D500">
        <v>75.09</v>
      </c>
      <c r="E500" s="1">
        <v>2588.83</v>
      </c>
      <c r="F500" s="1">
        <v>2447.6</v>
      </c>
      <c r="G500">
        <v>7.4999999999999997E-3</v>
      </c>
      <c r="H500">
        <v>8.9999999999999998E-4</v>
      </c>
      <c r="I500">
        <v>2.5499999999999998E-2</v>
      </c>
      <c r="J500">
        <v>1E-3</v>
      </c>
      <c r="K500">
        <v>5.3400000000000003E-2</v>
      </c>
      <c r="L500">
        <v>0.85399999999999998</v>
      </c>
      <c r="M500">
        <v>5.7500000000000002E-2</v>
      </c>
      <c r="N500">
        <v>0.48020000000000002</v>
      </c>
      <c r="O500">
        <v>1.9E-2</v>
      </c>
      <c r="P500">
        <v>0.15390000000000001</v>
      </c>
      <c r="Q500" s="1">
        <v>59834.04</v>
      </c>
      <c r="R500">
        <v>0.21390000000000001</v>
      </c>
      <c r="S500">
        <v>0.19420000000000001</v>
      </c>
      <c r="T500">
        <v>0.59179999999999999</v>
      </c>
      <c r="U500">
        <v>18.559999999999999</v>
      </c>
      <c r="V500" s="1">
        <v>82017.119999999995</v>
      </c>
      <c r="W500">
        <v>135.47999999999999</v>
      </c>
      <c r="X500" s="1">
        <v>133802.48000000001</v>
      </c>
      <c r="Y500">
        <v>0.71030000000000004</v>
      </c>
      <c r="Z500">
        <v>0.22969999999999999</v>
      </c>
      <c r="AA500">
        <v>6.0100000000000001E-2</v>
      </c>
      <c r="AB500">
        <v>0.28970000000000001</v>
      </c>
      <c r="AC500">
        <v>133.80000000000001</v>
      </c>
      <c r="AD500" s="1">
        <v>4540.5600000000004</v>
      </c>
      <c r="AE500">
        <v>518.14</v>
      </c>
      <c r="AF500" s="1">
        <v>123362.68</v>
      </c>
      <c r="AG500" t="s">
        <v>4</v>
      </c>
      <c r="AH500" s="1">
        <v>31642</v>
      </c>
      <c r="AI500" s="1">
        <v>49137.1</v>
      </c>
      <c r="AJ500">
        <v>51.4</v>
      </c>
      <c r="AK500">
        <v>31.08</v>
      </c>
      <c r="AL500">
        <v>36.72</v>
      </c>
      <c r="AM500">
        <v>4.18</v>
      </c>
      <c r="AN500">
        <v>982.4</v>
      </c>
      <c r="AO500">
        <v>0.93569999999999998</v>
      </c>
      <c r="AP500" s="1">
        <v>1500.96</v>
      </c>
      <c r="AQ500" s="1">
        <v>1902.06</v>
      </c>
      <c r="AR500" s="1">
        <v>6575.82</v>
      </c>
      <c r="AS500">
        <v>670.22</v>
      </c>
      <c r="AT500">
        <v>287.23</v>
      </c>
      <c r="AU500" s="1">
        <v>10936.28</v>
      </c>
      <c r="AV500" s="1">
        <v>6156.68</v>
      </c>
      <c r="AW500">
        <v>0.49049999999999999</v>
      </c>
      <c r="AX500" s="1">
        <v>4294.22</v>
      </c>
      <c r="AY500">
        <v>0.34210000000000002</v>
      </c>
      <c r="AZ500" s="1">
        <v>1190.6600000000001</v>
      </c>
      <c r="BA500">
        <v>9.4899999999999998E-2</v>
      </c>
      <c r="BB500">
        <v>911.19</v>
      </c>
      <c r="BC500">
        <v>7.2599999999999998E-2</v>
      </c>
      <c r="BD500" s="1">
        <v>12552.75</v>
      </c>
      <c r="BE500" s="1">
        <v>4695.45</v>
      </c>
      <c r="BF500">
        <v>1.4943</v>
      </c>
      <c r="BG500">
        <v>0.53669999999999995</v>
      </c>
      <c r="BH500">
        <v>0.21809999999999999</v>
      </c>
      <c r="BI500">
        <v>0.2021</v>
      </c>
      <c r="BJ500">
        <v>2.8799999999999999E-2</v>
      </c>
      <c r="BK500">
        <v>1.4200000000000001E-2</v>
      </c>
    </row>
    <row r="501" spans="1:63" x14ac:dyDescent="0.25">
      <c r="A501" t="s">
        <v>503</v>
      </c>
      <c r="B501">
        <v>44719</v>
      </c>
      <c r="C501">
        <v>9.67</v>
      </c>
      <c r="D501">
        <v>222.94</v>
      </c>
      <c r="E501" s="1">
        <v>2155.1</v>
      </c>
      <c r="F501" s="1">
        <v>1941.07</v>
      </c>
      <c r="G501">
        <v>5.4999999999999997E-3</v>
      </c>
      <c r="H501">
        <v>5.9999999999999995E-4</v>
      </c>
      <c r="I501">
        <v>0.25069999999999998</v>
      </c>
      <c r="J501">
        <v>1.1999999999999999E-3</v>
      </c>
      <c r="K501">
        <v>0.1091</v>
      </c>
      <c r="L501">
        <v>0.52749999999999997</v>
      </c>
      <c r="M501">
        <v>0.1053</v>
      </c>
      <c r="N501">
        <v>0.88639999999999997</v>
      </c>
      <c r="O501">
        <v>3.1800000000000002E-2</v>
      </c>
      <c r="P501">
        <v>0.17380000000000001</v>
      </c>
      <c r="Q501" s="1">
        <v>59320.28</v>
      </c>
      <c r="R501">
        <v>0.27739999999999998</v>
      </c>
      <c r="S501">
        <v>0.19689999999999999</v>
      </c>
      <c r="T501">
        <v>0.52569999999999995</v>
      </c>
      <c r="U501">
        <v>16.87</v>
      </c>
      <c r="V501" s="1">
        <v>80512.95</v>
      </c>
      <c r="W501">
        <v>124.7</v>
      </c>
      <c r="X501" s="1">
        <v>103492.98</v>
      </c>
      <c r="Y501">
        <v>0.63349999999999995</v>
      </c>
      <c r="Z501">
        <v>0.29759999999999998</v>
      </c>
      <c r="AA501">
        <v>6.8900000000000003E-2</v>
      </c>
      <c r="AB501">
        <v>0.36649999999999999</v>
      </c>
      <c r="AC501">
        <v>103.49</v>
      </c>
      <c r="AD501" s="1">
        <v>4177.87</v>
      </c>
      <c r="AE501">
        <v>476.44</v>
      </c>
      <c r="AF501" s="1">
        <v>94963.77</v>
      </c>
      <c r="AG501" t="s">
        <v>4</v>
      </c>
      <c r="AH501" s="1">
        <v>27354</v>
      </c>
      <c r="AI501" s="1">
        <v>41897.279999999999</v>
      </c>
      <c r="AJ501">
        <v>56.87</v>
      </c>
      <c r="AK501">
        <v>37.479999999999997</v>
      </c>
      <c r="AL501">
        <v>42.48</v>
      </c>
      <c r="AM501">
        <v>4.46</v>
      </c>
      <c r="AN501">
        <v>0</v>
      </c>
      <c r="AO501">
        <v>0.98919999999999997</v>
      </c>
      <c r="AP501" s="1">
        <v>1756.81</v>
      </c>
      <c r="AQ501" s="1">
        <v>2342.0500000000002</v>
      </c>
      <c r="AR501" s="1">
        <v>7264.57</v>
      </c>
      <c r="AS501">
        <v>779.13</v>
      </c>
      <c r="AT501">
        <v>413.61</v>
      </c>
      <c r="AU501" s="1">
        <v>12556.17</v>
      </c>
      <c r="AV501" s="1">
        <v>8514.1299999999992</v>
      </c>
      <c r="AW501">
        <v>0.55489999999999995</v>
      </c>
      <c r="AX501" s="1">
        <v>4035.21</v>
      </c>
      <c r="AY501">
        <v>0.26300000000000001</v>
      </c>
      <c r="AZ501" s="1">
        <v>1255.9100000000001</v>
      </c>
      <c r="BA501">
        <v>8.1900000000000001E-2</v>
      </c>
      <c r="BB501" s="1">
        <v>1537.39</v>
      </c>
      <c r="BC501">
        <v>0.1002</v>
      </c>
      <c r="BD501" s="1">
        <v>15342.64</v>
      </c>
      <c r="BE501" s="1">
        <v>6090.15</v>
      </c>
      <c r="BF501">
        <v>2.6476999999999999</v>
      </c>
      <c r="BG501">
        <v>0.50080000000000002</v>
      </c>
      <c r="BH501">
        <v>0.19750000000000001</v>
      </c>
      <c r="BI501">
        <v>0.25990000000000002</v>
      </c>
      <c r="BJ501">
        <v>2.76E-2</v>
      </c>
      <c r="BK501">
        <v>1.43E-2</v>
      </c>
    </row>
    <row r="502" spans="1:63" x14ac:dyDescent="0.25">
      <c r="A502" t="s">
        <v>504</v>
      </c>
      <c r="B502">
        <v>45997</v>
      </c>
      <c r="C502">
        <v>63.71</v>
      </c>
      <c r="D502">
        <v>24.75</v>
      </c>
      <c r="E502" s="1">
        <v>1576.62</v>
      </c>
      <c r="F502" s="1">
        <v>1558.48</v>
      </c>
      <c r="G502">
        <v>4.5999999999999999E-3</v>
      </c>
      <c r="H502">
        <v>2.9999999999999997E-4</v>
      </c>
      <c r="I502">
        <v>7.0000000000000001E-3</v>
      </c>
      <c r="J502">
        <v>1.1999999999999999E-3</v>
      </c>
      <c r="K502">
        <v>3.6999999999999998E-2</v>
      </c>
      <c r="L502">
        <v>0.92200000000000004</v>
      </c>
      <c r="M502">
        <v>2.8000000000000001E-2</v>
      </c>
      <c r="N502">
        <v>0.27979999999999999</v>
      </c>
      <c r="O502">
        <v>4.8999999999999998E-3</v>
      </c>
      <c r="P502">
        <v>0.1273</v>
      </c>
      <c r="Q502" s="1">
        <v>60247.839999999997</v>
      </c>
      <c r="R502">
        <v>0.1993</v>
      </c>
      <c r="S502">
        <v>0.185</v>
      </c>
      <c r="T502">
        <v>0.61570000000000003</v>
      </c>
      <c r="U502">
        <v>11.92</v>
      </c>
      <c r="V502" s="1">
        <v>78158.13</v>
      </c>
      <c r="W502">
        <v>127.14</v>
      </c>
      <c r="X502" s="1">
        <v>198486.97</v>
      </c>
      <c r="Y502">
        <v>0.77890000000000004</v>
      </c>
      <c r="Z502">
        <v>0.13650000000000001</v>
      </c>
      <c r="AA502">
        <v>8.4599999999999995E-2</v>
      </c>
      <c r="AB502">
        <v>0.22109999999999999</v>
      </c>
      <c r="AC502">
        <v>198.49</v>
      </c>
      <c r="AD502" s="1">
        <v>5884.55</v>
      </c>
      <c r="AE502">
        <v>631.17999999999995</v>
      </c>
      <c r="AF502" s="1">
        <v>188896.01</v>
      </c>
      <c r="AG502" t="s">
        <v>4</v>
      </c>
      <c r="AH502" s="1">
        <v>38879</v>
      </c>
      <c r="AI502" s="1">
        <v>65082.59</v>
      </c>
      <c r="AJ502">
        <v>46.67</v>
      </c>
      <c r="AK502">
        <v>28.02</v>
      </c>
      <c r="AL502">
        <v>30.94</v>
      </c>
      <c r="AM502">
        <v>4.5</v>
      </c>
      <c r="AN502" s="1">
        <v>1964.51</v>
      </c>
      <c r="AO502">
        <v>0.98470000000000002</v>
      </c>
      <c r="AP502" s="1">
        <v>1399.88</v>
      </c>
      <c r="AQ502" s="1">
        <v>2034.37</v>
      </c>
      <c r="AR502" s="1">
        <v>6503.67</v>
      </c>
      <c r="AS502">
        <v>623</v>
      </c>
      <c r="AT502">
        <v>308.81</v>
      </c>
      <c r="AU502" s="1">
        <v>10869.72</v>
      </c>
      <c r="AV502" s="1">
        <v>4718.1000000000004</v>
      </c>
      <c r="AW502">
        <v>0.37509999999999999</v>
      </c>
      <c r="AX502" s="1">
        <v>5780.56</v>
      </c>
      <c r="AY502">
        <v>0.45960000000000001</v>
      </c>
      <c r="AZ502" s="1">
        <v>1484.21</v>
      </c>
      <c r="BA502">
        <v>0.11799999999999999</v>
      </c>
      <c r="BB502">
        <v>594.30999999999995</v>
      </c>
      <c r="BC502">
        <v>4.7300000000000002E-2</v>
      </c>
      <c r="BD502" s="1">
        <v>12577.18</v>
      </c>
      <c r="BE502" s="1">
        <v>3581.06</v>
      </c>
      <c r="BF502">
        <v>0.73</v>
      </c>
      <c r="BG502">
        <v>0.54290000000000005</v>
      </c>
      <c r="BH502">
        <v>0.2155</v>
      </c>
      <c r="BI502">
        <v>0.19270000000000001</v>
      </c>
      <c r="BJ502">
        <v>3.3500000000000002E-2</v>
      </c>
      <c r="BK502">
        <v>1.5299999999999999E-2</v>
      </c>
    </row>
    <row r="503" spans="1:63" x14ac:dyDescent="0.25">
      <c r="A503" t="s">
        <v>505</v>
      </c>
      <c r="B503">
        <v>48587</v>
      </c>
      <c r="C503">
        <v>78.67</v>
      </c>
      <c r="D503">
        <v>12.36</v>
      </c>
      <c r="E503">
        <v>972.46</v>
      </c>
      <c r="F503" s="1">
        <v>1002.54</v>
      </c>
      <c r="G503">
        <v>4.4000000000000003E-3</v>
      </c>
      <c r="H503">
        <v>1.1000000000000001E-3</v>
      </c>
      <c r="I503">
        <v>5.1000000000000004E-3</v>
      </c>
      <c r="J503">
        <v>5.0000000000000001E-4</v>
      </c>
      <c r="K503">
        <v>2.5600000000000001E-2</v>
      </c>
      <c r="L503">
        <v>0.94450000000000001</v>
      </c>
      <c r="M503">
        <v>1.8800000000000001E-2</v>
      </c>
      <c r="N503">
        <v>0.19239999999999999</v>
      </c>
      <c r="O503">
        <v>2.5000000000000001E-3</v>
      </c>
      <c r="P503">
        <v>0.11609999999999999</v>
      </c>
      <c r="Q503" s="1">
        <v>58483.1</v>
      </c>
      <c r="R503">
        <v>0.20960000000000001</v>
      </c>
      <c r="S503">
        <v>0.18110000000000001</v>
      </c>
      <c r="T503">
        <v>0.60919999999999996</v>
      </c>
      <c r="U503">
        <v>8.1300000000000008</v>
      </c>
      <c r="V503" s="1">
        <v>74846.210000000006</v>
      </c>
      <c r="W503">
        <v>115.71</v>
      </c>
      <c r="X503" s="1">
        <v>185210.86</v>
      </c>
      <c r="Y503">
        <v>0.87</v>
      </c>
      <c r="Z503">
        <v>6.8500000000000005E-2</v>
      </c>
      <c r="AA503">
        <v>6.1499999999999999E-2</v>
      </c>
      <c r="AB503">
        <v>0.13</v>
      </c>
      <c r="AC503">
        <v>185.21</v>
      </c>
      <c r="AD503" s="1">
        <v>4699.46</v>
      </c>
      <c r="AE503">
        <v>576.69000000000005</v>
      </c>
      <c r="AF503" s="1">
        <v>166281.93</v>
      </c>
      <c r="AG503" t="s">
        <v>4</v>
      </c>
      <c r="AH503" s="1">
        <v>39235</v>
      </c>
      <c r="AI503" s="1">
        <v>62387.1</v>
      </c>
      <c r="AJ503">
        <v>37.590000000000003</v>
      </c>
      <c r="AK503">
        <v>24.1</v>
      </c>
      <c r="AL503">
        <v>26.83</v>
      </c>
      <c r="AM503">
        <v>4.8</v>
      </c>
      <c r="AN503" s="1">
        <v>1750.97</v>
      </c>
      <c r="AO503">
        <v>1.1940999999999999</v>
      </c>
      <c r="AP503" s="1">
        <v>1459.69</v>
      </c>
      <c r="AQ503" s="1">
        <v>2175.8200000000002</v>
      </c>
      <c r="AR503" s="1">
        <v>6460.82</v>
      </c>
      <c r="AS503">
        <v>510.85</v>
      </c>
      <c r="AT503">
        <v>398.71</v>
      </c>
      <c r="AU503" s="1">
        <v>11005.89</v>
      </c>
      <c r="AV503" s="1">
        <v>5345.67</v>
      </c>
      <c r="AW503">
        <v>0.41949999999999998</v>
      </c>
      <c r="AX503" s="1">
        <v>5112.71</v>
      </c>
      <c r="AY503">
        <v>0.4012</v>
      </c>
      <c r="AZ503" s="1">
        <v>1798.79</v>
      </c>
      <c r="BA503">
        <v>0.14119999999999999</v>
      </c>
      <c r="BB503">
        <v>485.87</v>
      </c>
      <c r="BC503">
        <v>3.8100000000000002E-2</v>
      </c>
      <c r="BD503" s="1">
        <v>12743.04</v>
      </c>
      <c r="BE503" s="1">
        <v>4908.07</v>
      </c>
      <c r="BF503">
        <v>1.1907000000000001</v>
      </c>
      <c r="BG503">
        <v>0.54190000000000005</v>
      </c>
      <c r="BH503">
        <v>0.2195</v>
      </c>
      <c r="BI503">
        <v>0.1729</v>
      </c>
      <c r="BJ503">
        <v>3.5499999999999997E-2</v>
      </c>
      <c r="BK503">
        <v>3.0300000000000001E-2</v>
      </c>
    </row>
    <row r="504" spans="1:63" x14ac:dyDescent="0.25">
      <c r="A504" t="s">
        <v>506</v>
      </c>
      <c r="B504">
        <v>44727</v>
      </c>
      <c r="C504">
        <v>84.95</v>
      </c>
      <c r="D504">
        <v>25.36</v>
      </c>
      <c r="E504" s="1">
        <v>2153.9699999999998</v>
      </c>
      <c r="F504" s="1">
        <v>2074.5500000000002</v>
      </c>
      <c r="G504">
        <v>5.5999999999999999E-3</v>
      </c>
      <c r="H504">
        <v>3.8999999999999998E-3</v>
      </c>
      <c r="I504">
        <v>1.2999999999999999E-2</v>
      </c>
      <c r="J504">
        <v>1.1999999999999999E-3</v>
      </c>
      <c r="K504">
        <v>2.9000000000000001E-2</v>
      </c>
      <c r="L504">
        <v>0.91090000000000004</v>
      </c>
      <c r="M504">
        <v>3.6600000000000001E-2</v>
      </c>
      <c r="N504">
        <v>0.42559999999999998</v>
      </c>
      <c r="O504">
        <v>6.7000000000000002E-3</v>
      </c>
      <c r="P504">
        <v>0.1479</v>
      </c>
      <c r="Q504" s="1">
        <v>58567.4</v>
      </c>
      <c r="R504">
        <v>0.20630000000000001</v>
      </c>
      <c r="S504">
        <v>0.1754</v>
      </c>
      <c r="T504">
        <v>0.61829999999999996</v>
      </c>
      <c r="U504">
        <v>14.95</v>
      </c>
      <c r="V504" s="1">
        <v>78070.11</v>
      </c>
      <c r="W504">
        <v>138.91999999999999</v>
      </c>
      <c r="X504" s="1">
        <v>155431.01999999999</v>
      </c>
      <c r="Y504">
        <v>0.75509999999999999</v>
      </c>
      <c r="Z504">
        <v>0.16400000000000001</v>
      </c>
      <c r="AA504">
        <v>8.09E-2</v>
      </c>
      <c r="AB504">
        <v>0.24490000000000001</v>
      </c>
      <c r="AC504">
        <v>155.43</v>
      </c>
      <c r="AD504" s="1">
        <v>4372.79</v>
      </c>
      <c r="AE504">
        <v>528.4</v>
      </c>
      <c r="AF504" s="1">
        <v>148459.17000000001</v>
      </c>
      <c r="AG504" t="s">
        <v>4</v>
      </c>
      <c r="AH504" s="1">
        <v>34477</v>
      </c>
      <c r="AI504" s="1">
        <v>52290.83</v>
      </c>
      <c r="AJ504">
        <v>40.93</v>
      </c>
      <c r="AK504">
        <v>26.29</v>
      </c>
      <c r="AL504">
        <v>30.82</v>
      </c>
      <c r="AM504">
        <v>4.09</v>
      </c>
      <c r="AN504">
        <v>992.04</v>
      </c>
      <c r="AO504">
        <v>1.0748</v>
      </c>
      <c r="AP504" s="1">
        <v>1355.91</v>
      </c>
      <c r="AQ504" s="1">
        <v>2000.9</v>
      </c>
      <c r="AR504" s="1">
        <v>6372.53</v>
      </c>
      <c r="AS504">
        <v>717.94</v>
      </c>
      <c r="AT504">
        <v>306.83</v>
      </c>
      <c r="AU504" s="1">
        <v>10754.12</v>
      </c>
      <c r="AV504" s="1">
        <v>5608.88</v>
      </c>
      <c r="AW504">
        <v>0.45469999999999999</v>
      </c>
      <c r="AX504" s="1">
        <v>4521.47</v>
      </c>
      <c r="AY504">
        <v>0.36649999999999999</v>
      </c>
      <c r="AZ504" s="1">
        <v>1356.62</v>
      </c>
      <c r="BA504">
        <v>0.11</v>
      </c>
      <c r="BB504">
        <v>849.47</v>
      </c>
      <c r="BC504">
        <v>6.8900000000000003E-2</v>
      </c>
      <c r="BD504" s="1">
        <v>12336.44</v>
      </c>
      <c r="BE504" s="1">
        <v>4519.32</v>
      </c>
      <c r="BF504">
        <v>1.3614999999999999</v>
      </c>
      <c r="BG504">
        <v>0.52980000000000005</v>
      </c>
      <c r="BH504">
        <v>0.2233</v>
      </c>
      <c r="BI504">
        <v>0.1991</v>
      </c>
      <c r="BJ504">
        <v>3.0800000000000001E-2</v>
      </c>
      <c r="BK504">
        <v>1.7000000000000001E-2</v>
      </c>
    </row>
    <row r="505" spans="1:63" x14ac:dyDescent="0.25">
      <c r="A505" t="s">
        <v>507</v>
      </c>
      <c r="B505">
        <v>44826</v>
      </c>
      <c r="C505">
        <v>16.14</v>
      </c>
      <c r="D505">
        <v>238.39</v>
      </c>
      <c r="E505" s="1">
        <v>3848.28</v>
      </c>
      <c r="F505" s="1">
        <v>3205.81</v>
      </c>
      <c r="G505">
        <v>3.0999999999999999E-3</v>
      </c>
      <c r="H505">
        <v>6.9999999999999999E-4</v>
      </c>
      <c r="I505">
        <v>0.30790000000000001</v>
      </c>
      <c r="J505">
        <v>1.1999999999999999E-3</v>
      </c>
      <c r="K505">
        <v>8.6900000000000005E-2</v>
      </c>
      <c r="L505">
        <v>0.48170000000000002</v>
      </c>
      <c r="M505">
        <v>0.11840000000000001</v>
      </c>
      <c r="N505">
        <v>0.97799999999999998</v>
      </c>
      <c r="O505">
        <v>3.4000000000000002E-2</v>
      </c>
      <c r="P505">
        <v>0.1905</v>
      </c>
      <c r="Q505" s="1">
        <v>58180.58</v>
      </c>
      <c r="R505">
        <v>0.29199999999999998</v>
      </c>
      <c r="S505">
        <v>0.1711</v>
      </c>
      <c r="T505">
        <v>0.53690000000000004</v>
      </c>
      <c r="U505">
        <v>27.28</v>
      </c>
      <c r="V505" s="1">
        <v>81160.210000000006</v>
      </c>
      <c r="W505">
        <v>138.19</v>
      </c>
      <c r="X505" s="1">
        <v>87055.039999999994</v>
      </c>
      <c r="Y505">
        <v>0.63829999999999998</v>
      </c>
      <c r="Z505">
        <v>0.28849999999999998</v>
      </c>
      <c r="AA505">
        <v>7.3200000000000001E-2</v>
      </c>
      <c r="AB505">
        <v>0.36170000000000002</v>
      </c>
      <c r="AC505">
        <v>87.06</v>
      </c>
      <c r="AD505" s="1">
        <v>3479.5</v>
      </c>
      <c r="AE505">
        <v>433.09</v>
      </c>
      <c r="AF505" s="1">
        <v>80269</v>
      </c>
      <c r="AG505" t="s">
        <v>4</v>
      </c>
      <c r="AH505" s="1">
        <v>26239</v>
      </c>
      <c r="AI505" s="1">
        <v>39750.720000000001</v>
      </c>
      <c r="AJ505">
        <v>56.33</v>
      </c>
      <c r="AK505">
        <v>37.11</v>
      </c>
      <c r="AL505">
        <v>41.76</v>
      </c>
      <c r="AM505">
        <v>4.55</v>
      </c>
      <c r="AN505">
        <v>2.13</v>
      </c>
      <c r="AO505">
        <v>1.0142</v>
      </c>
      <c r="AP505" s="1">
        <v>1763.05</v>
      </c>
      <c r="AQ505" s="1">
        <v>2648.94</v>
      </c>
      <c r="AR505" s="1">
        <v>7245.55</v>
      </c>
      <c r="AS505">
        <v>851.23</v>
      </c>
      <c r="AT505">
        <v>503.04</v>
      </c>
      <c r="AU505" s="1">
        <v>13011.82</v>
      </c>
      <c r="AV505" s="1">
        <v>9813.8799999999992</v>
      </c>
      <c r="AW505">
        <v>0.60809999999999997</v>
      </c>
      <c r="AX505" s="1">
        <v>3615.56</v>
      </c>
      <c r="AY505">
        <v>0.224</v>
      </c>
      <c r="AZ505">
        <v>902.57</v>
      </c>
      <c r="BA505">
        <v>5.5899999999999998E-2</v>
      </c>
      <c r="BB505" s="1">
        <v>1806.05</v>
      </c>
      <c r="BC505">
        <v>0.1119</v>
      </c>
      <c r="BD505" s="1">
        <v>16138.06</v>
      </c>
      <c r="BE505" s="1">
        <v>6120.19</v>
      </c>
      <c r="BF505">
        <v>3.1636000000000002</v>
      </c>
      <c r="BG505">
        <v>0.47960000000000003</v>
      </c>
      <c r="BH505">
        <v>0.19289999999999999</v>
      </c>
      <c r="BI505">
        <v>0.29020000000000001</v>
      </c>
      <c r="BJ505">
        <v>2.5899999999999999E-2</v>
      </c>
      <c r="BK505">
        <v>1.14E-2</v>
      </c>
    </row>
    <row r="506" spans="1:63" x14ac:dyDescent="0.25">
      <c r="A506" t="s">
        <v>508</v>
      </c>
      <c r="B506">
        <v>44834</v>
      </c>
      <c r="C506">
        <v>27.43</v>
      </c>
      <c r="D506">
        <v>192.16</v>
      </c>
      <c r="E506" s="1">
        <v>5270.79</v>
      </c>
      <c r="F506" s="1">
        <v>5178.9399999999996</v>
      </c>
      <c r="G506">
        <v>3.1E-2</v>
      </c>
      <c r="H506">
        <v>5.9999999999999995E-4</v>
      </c>
      <c r="I506">
        <v>3.7100000000000001E-2</v>
      </c>
      <c r="J506">
        <v>8.9999999999999998E-4</v>
      </c>
      <c r="K506">
        <v>3.6299999999999999E-2</v>
      </c>
      <c r="L506">
        <v>0.8528</v>
      </c>
      <c r="M506">
        <v>4.1200000000000001E-2</v>
      </c>
      <c r="N506">
        <v>0.2049</v>
      </c>
      <c r="O506">
        <v>1.5699999999999999E-2</v>
      </c>
      <c r="P506">
        <v>0.13070000000000001</v>
      </c>
      <c r="Q506" s="1">
        <v>70704.899999999994</v>
      </c>
      <c r="R506">
        <v>0.18479999999999999</v>
      </c>
      <c r="S506">
        <v>0.19</v>
      </c>
      <c r="T506">
        <v>0.62519999999999998</v>
      </c>
      <c r="U506">
        <v>30.43</v>
      </c>
      <c r="V506" s="1">
        <v>97035.8</v>
      </c>
      <c r="W506">
        <v>170.65</v>
      </c>
      <c r="X506" s="1">
        <v>218281.52</v>
      </c>
      <c r="Y506">
        <v>0.77059999999999995</v>
      </c>
      <c r="Z506">
        <v>0.1996</v>
      </c>
      <c r="AA506">
        <v>2.9700000000000001E-2</v>
      </c>
      <c r="AB506">
        <v>0.22939999999999999</v>
      </c>
      <c r="AC506">
        <v>218.28</v>
      </c>
      <c r="AD506" s="1">
        <v>8617.41</v>
      </c>
      <c r="AE506">
        <v>942.98</v>
      </c>
      <c r="AF506" s="1">
        <v>214323.61</v>
      </c>
      <c r="AG506" t="s">
        <v>4</v>
      </c>
      <c r="AH506" s="1">
        <v>43368</v>
      </c>
      <c r="AI506" s="1">
        <v>78503.87</v>
      </c>
      <c r="AJ506">
        <v>69.83</v>
      </c>
      <c r="AK506">
        <v>37.86</v>
      </c>
      <c r="AL506">
        <v>42.14</v>
      </c>
      <c r="AM506">
        <v>4.5599999999999996</v>
      </c>
      <c r="AN506">
        <v>0</v>
      </c>
      <c r="AO506">
        <v>0.75829999999999997</v>
      </c>
      <c r="AP506" s="1">
        <v>1442.83</v>
      </c>
      <c r="AQ506" s="1">
        <v>2134.42</v>
      </c>
      <c r="AR506" s="1">
        <v>7005.86</v>
      </c>
      <c r="AS506">
        <v>775.45</v>
      </c>
      <c r="AT506">
        <v>381.67</v>
      </c>
      <c r="AU506" s="1">
        <v>11740.23</v>
      </c>
      <c r="AV506" s="1">
        <v>3686.45</v>
      </c>
      <c r="AW506">
        <v>0.28960000000000002</v>
      </c>
      <c r="AX506" s="1">
        <v>7436.71</v>
      </c>
      <c r="AY506">
        <v>0.58430000000000004</v>
      </c>
      <c r="AZ506" s="1">
        <v>1098.57</v>
      </c>
      <c r="BA506">
        <v>8.6300000000000002E-2</v>
      </c>
      <c r="BB506">
        <v>506.4</v>
      </c>
      <c r="BC506">
        <v>3.9800000000000002E-2</v>
      </c>
      <c r="BD506" s="1">
        <v>12728.13</v>
      </c>
      <c r="BE506" s="1">
        <v>2462.9699999999998</v>
      </c>
      <c r="BF506">
        <v>0.33710000000000001</v>
      </c>
      <c r="BG506">
        <v>0.58940000000000003</v>
      </c>
      <c r="BH506">
        <v>0.23100000000000001</v>
      </c>
      <c r="BI506">
        <v>0.1336</v>
      </c>
      <c r="BJ506">
        <v>3.0300000000000001E-2</v>
      </c>
      <c r="BK506">
        <v>1.5800000000000002E-2</v>
      </c>
    </row>
    <row r="507" spans="1:63" x14ac:dyDescent="0.25">
      <c r="A507" t="s">
        <v>509</v>
      </c>
      <c r="B507">
        <v>50294</v>
      </c>
      <c r="C507">
        <v>44.19</v>
      </c>
      <c r="D507">
        <v>20.190000000000001</v>
      </c>
      <c r="E507">
        <v>892.14</v>
      </c>
      <c r="F507">
        <v>866.36</v>
      </c>
      <c r="G507">
        <v>4.1000000000000003E-3</v>
      </c>
      <c r="H507">
        <v>2.9999999999999997E-4</v>
      </c>
      <c r="I507">
        <v>6.4999999999999997E-3</v>
      </c>
      <c r="J507">
        <v>6.9999999999999999E-4</v>
      </c>
      <c r="K507">
        <v>3.1099999999999999E-2</v>
      </c>
      <c r="L507">
        <v>0.93149999999999999</v>
      </c>
      <c r="M507">
        <v>2.58E-2</v>
      </c>
      <c r="N507">
        <v>0.36270000000000002</v>
      </c>
      <c r="O507">
        <v>4.4999999999999997E-3</v>
      </c>
      <c r="P507">
        <v>0.1394</v>
      </c>
      <c r="Q507" s="1">
        <v>56009.27</v>
      </c>
      <c r="R507">
        <v>0.26329999999999998</v>
      </c>
      <c r="S507">
        <v>0.18809999999999999</v>
      </c>
      <c r="T507">
        <v>0.54859999999999998</v>
      </c>
      <c r="U507">
        <v>8.58</v>
      </c>
      <c r="V507" s="1">
        <v>72198.81</v>
      </c>
      <c r="W507">
        <v>99.83</v>
      </c>
      <c r="X507" s="1">
        <v>189654.65</v>
      </c>
      <c r="Y507">
        <v>0.82940000000000003</v>
      </c>
      <c r="Z507">
        <v>0.11119999999999999</v>
      </c>
      <c r="AA507">
        <v>5.9400000000000001E-2</v>
      </c>
      <c r="AB507">
        <v>0.1706</v>
      </c>
      <c r="AC507">
        <v>189.65</v>
      </c>
      <c r="AD507" s="1">
        <v>5099.66</v>
      </c>
      <c r="AE507">
        <v>597.52</v>
      </c>
      <c r="AF507" s="1">
        <v>192890.38</v>
      </c>
      <c r="AG507" t="s">
        <v>4</v>
      </c>
      <c r="AH507" s="1">
        <v>33807</v>
      </c>
      <c r="AI507" s="1">
        <v>55078.81</v>
      </c>
      <c r="AJ507">
        <v>44.75</v>
      </c>
      <c r="AK507">
        <v>25.42</v>
      </c>
      <c r="AL507">
        <v>30.54</v>
      </c>
      <c r="AM507">
        <v>4.41</v>
      </c>
      <c r="AN507" s="1">
        <v>1552.98</v>
      </c>
      <c r="AO507">
        <v>1.2192000000000001</v>
      </c>
      <c r="AP507" s="1">
        <v>1703.41</v>
      </c>
      <c r="AQ507" s="1">
        <v>2079.31</v>
      </c>
      <c r="AR507" s="1">
        <v>6623.22</v>
      </c>
      <c r="AS507">
        <v>575.97</v>
      </c>
      <c r="AT507">
        <v>396.84</v>
      </c>
      <c r="AU507" s="1">
        <v>11378.75</v>
      </c>
      <c r="AV507" s="1">
        <v>6029.23</v>
      </c>
      <c r="AW507">
        <v>0.44169999999999998</v>
      </c>
      <c r="AX507" s="1">
        <v>5222.84</v>
      </c>
      <c r="AY507">
        <v>0.3826</v>
      </c>
      <c r="AZ507" s="1">
        <v>1610.68</v>
      </c>
      <c r="BA507">
        <v>0.11799999999999999</v>
      </c>
      <c r="BB507">
        <v>788.33</v>
      </c>
      <c r="BC507">
        <v>5.7700000000000001E-2</v>
      </c>
      <c r="BD507" s="1">
        <v>13651.08</v>
      </c>
      <c r="BE507" s="1">
        <v>4931.96</v>
      </c>
      <c r="BF507">
        <v>1.2956000000000001</v>
      </c>
      <c r="BG507">
        <v>0.52300000000000002</v>
      </c>
      <c r="BH507">
        <v>0.21920000000000001</v>
      </c>
      <c r="BI507">
        <v>0.20849999999999999</v>
      </c>
      <c r="BJ507">
        <v>3.1800000000000002E-2</v>
      </c>
      <c r="BK507">
        <v>1.7600000000000001E-2</v>
      </c>
    </row>
    <row r="508" spans="1:63" x14ac:dyDescent="0.25">
      <c r="A508" t="s">
        <v>510</v>
      </c>
      <c r="B508">
        <v>49239</v>
      </c>
      <c r="C508">
        <v>29.9</v>
      </c>
      <c r="D508">
        <v>79.52</v>
      </c>
      <c r="E508" s="1">
        <v>2378.04</v>
      </c>
      <c r="F508" s="1">
        <v>2269.4899999999998</v>
      </c>
      <c r="G508">
        <v>1.72E-2</v>
      </c>
      <c r="H508">
        <v>1E-3</v>
      </c>
      <c r="I508">
        <v>6.1499999999999999E-2</v>
      </c>
      <c r="J508">
        <v>1E-3</v>
      </c>
      <c r="K508">
        <v>6.3799999999999996E-2</v>
      </c>
      <c r="L508">
        <v>0.7923</v>
      </c>
      <c r="M508">
        <v>6.3200000000000006E-2</v>
      </c>
      <c r="N508">
        <v>0.3669</v>
      </c>
      <c r="O508">
        <v>1.78E-2</v>
      </c>
      <c r="P508">
        <v>0.13220000000000001</v>
      </c>
      <c r="Q508" s="1">
        <v>64314.61</v>
      </c>
      <c r="R508">
        <v>0.1888</v>
      </c>
      <c r="S508">
        <v>0.19980000000000001</v>
      </c>
      <c r="T508">
        <v>0.61140000000000005</v>
      </c>
      <c r="U508">
        <v>17.420000000000002</v>
      </c>
      <c r="V508" s="1">
        <v>81013.41</v>
      </c>
      <c r="W508">
        <v>131.53</v>
      </c>
      <c r="X508" s="1">
        <v>192416.53</v>
      </c>
      <c r="Y508">
        <v>0.66839999999999999</v>
      </c>
      <c r="Z508">
        <v>0.27679999999999999</v>
      </c>
      <c r="AA508">
        <v>5.4699999999999999E-2</v>
      </c>
      <c r="AB508">
        <v>0.33160000000000001</v>
      </c>
      <c r="AC508">
        <v>192.42</v>
      </c>
      <c r="AD508" s="1">
        <v>7629</v>
      </c>
      <c r="AE508">
        <v>706.71</v>
      </c>
      <c r="AF508" s="1">
        <v>189040.75</v>
      </c>
      <c r="AG508" t="s">
        <v>4</v>
      </c>
      <c r="AH508" s="1">
        <v>36464</v>
      </c>
      <c r="AI508" s="1">
        <v>62287.33</v>
      </c>
      <c r="AJ508">
        <v>60.21</v>
      </c>
      <c r="AK508">
        <v>36.42</v>
      </c>
      <c r="AL508">
        <v>43.72</v>
      </c>
      <c r="AM508">
        <v>4.88</v>
      </c>
      <c r="AN508" s="1">
        <v>2471.16</v>
      </c>
      <c r="AO508">
        <v>0.90229999999999999</v>
      </c>
      <c r="AP508" s="1">
        <v>1535.19</v>
      </c>
      <c r="AQ508" s="1">
        <v>2068.16</v>
      </c>
      <c r="AR508" s="1">
        <v>7056.47</v>
      </c>
      <c r="AS508">
        <v>682.62</v>
      </c>
      <c r="AT508">
        <v>343.7</v>
      </c>
      <c r="AU508" s="1">
        <v>11686.15</v>
      </c>
      <c r="AV508" s="1">
        <v>4202.01</v>
      </c>
      <c r="AW508">
        <v>0.31619999999999998</v>
      </c>
      <c r="AX508" s="1">
        <v>6991.77</v>
      </c>
      <c r="AY508">
        <v>0.5262</v>
      </c>
      <c r="AZ508" s="1">
        <v>1341.36</v>
      </c>
      <c r="BA508">
        <v>0.1009</v>
      </c>
      <c r="BB508">
        <v>752.53</v>
      </c>
      <c r="BC508">
        <v>5.6599999999999998E-2</v>
      </c>
      <c r="BD508" s="1">
        <v>13287.67</v>
      </c>
      <c r="BE508" s="1">
        <v>2435.17</v>
      </c>
      <c r="BF508">
        <v>0.48509999999999998</v>
      </c>
      <c r="BG508">
        <v>0.55700000000000005</v>
      </c>
      <c r="BH508">
        <v>0.21890000000000001</v>
      </c>
      <c r="BI508">
        <v>0.1822</v>
      </c>
      <c r="BJ508">
        <v>2.69E-2</v>
      </c>
      <c r="BK508">
        <v>1.4999999999999999E-2</v>
      </c>
    </row>
    <row r="509" spans="1:63" x14ac:dyDescent="0.25">
      <c r="A509" t="s">
        <v>511</v>
      </c>
      <c r="B509">
        <v>44842</v>
      </c>
      <c r="C509">
        <v>27.81</v>
      </c>
      <c r="D509">
        <v>195.63</v>
      </c>
      <c r="E509" s="1">
        <v>5440.3</v>
      </c>
      <c r="F509" s="1">
        <v>5355.15</v>
      </c>
      <c r="G509">
        <v>4.8800000000000003E-2</v>
      </c>
      <c r="H509">
        <v>1E-3</v>
      </c>
      <c r="I509">
        <v>6.6600000000000006E-2</v>
      </c>
      <c r="J509">
        <v>1.1999999999999999E-3</v>
      </c>
      <c r="K509">
        <v>3.9600000000000003E-2</v>
      </c>
      <c r="L509">
        <v>0.80230000000000001</v>
      </c>
      <c r="M509">
        <v>4.0500000000000001E-2</v>
      </c>
      <c r="N509">
        <v>0.17369999999999999</v>
      </c>
      <c r="O509">
        <v>1.9599999999999999E-2</v>
      </c>
      <c r="P509">
        <v>0.126</v>
      </c>
      <c r="Q509" s="1">
        <v>72102.7</v>
      </c>
      <c r="R509">
        <v>0.17319999999999999</v>
      </c>
      <c r="S509">
        <v>0.1956</v>
      </c>
      <c r="T509">
        <v>0.63119999999999998</v>
      </c>
      <c r="U509">
        <v>32.119999999999997</v>
      </c>
      <c r="V509" s="1">
        <v>97344.93</v>
      </c>
      <c r="W509">
        <v>167.14</v>
      </c>
      <c r="X509" s="1">
        <v>233081.08</v>
      </c>
      <c r="Y509">
        <v>0.76890000000000003</v>
      </c>
      <c r="Z509">
        <v>0.2029</v>
      </c>
      <c r="AA509">
        <v>2.8199999999999999E-2</v>
      </c>
      <c r="AB509">
        <v>0.2311</v>
      </c>
      <c r="AC509">
        <v>233.08</v>
      </c>
      <c r="AD509" s="1">
        <v>9322.19</v>
      </c>
      <c r="AE509">
        <v>981.07</v>
      </c>
      <c r="AF509" s="1">
        <v>235110.06</v>
      </c>
      <c r="AG509" t="s">
        <v>4</v>
      </c>
      <c r="AH509" s="1">
        <v>46562</v>
      </c>
      <c r="AI509" s="1">
        <v>89791.48</v>
      </c>
      <c r="AJ509">
        <v>68.989999999999995</v>
      </c>
      <c r="AK509">
        <v>38.159999999999997</v>
      </c>
      <c r="AL509">
        <v>43.18</v>
      </c>
      <c r="AM509">
        <v>4.95</v>
      </c>
      <c r="AN509" s="1">
        <v>1368.23</v>
      </c>
      <c r="AO509">
        <v>0.70530000000000004</v>
      </c>
      <c r="AP509" s="1">
        <v>1471.25</v>
      </c>
      <c r="AQ509" s="1">
        <v>2102.2199999999998</v>
      </c>
      <c r="AR509" s="1">
        <v>7328.98</v>
      </c>
      <c r="AS509">
        <v>831.35</v>
      </c>
      <c r="AT509">
        <v>364.16</v>
      </c>
      <c r="AU509" s="1">
        <v>12097.95</v>
      </c>
      <c r="AV509" s="1">
        <v>3238.06</v>
      </c>
      <c r="AW509">
        <v>0.25340000000000001</v>
      </c>
      <c r="AX509" s="1">
        <v>8018.81</v>
      </c>
      <c r="AY509">
        <v>0.62760000000000005</v>
      </c>
      <c r="AZ509" s="1">
        <v>1035.51</v>
      </c>
      <c r="BA509">
        <v>8.1100000000000005E-2</v>
      </c>
      <c r="BB509">
        <v>483.81</v>
      </c>
      <c r="BC509">
        <v>3.7900000000000003E-2</v>
      </c>
      <c r="BD509" s="1">
        <v>12776.19</v>
      </c>
      <c r="BE509" s="1">
        <v>1788.61</v>
      </c>
      <c r="BF509">
        <v>0.2147</v>
      </c>
      <c r="BG509">
        <v>0.59440000000000004</v>
      </c>
      <c r="BH509">
        <v>0.23169999999999999</v>
      </c>
      <c r="BI509">
        <v>0.12839999999999999</v>
      </c>
      <c r="BJ509">
        <v>2.8799999999999999E-2</v>
      </c>
      <c r="BK509">
        <v>1.66E-2</v>
      </c>
    </row>
    <row r="510" spans="1:63" x14ac:dyDescent="0.25">
      <c r="A510" t="s">
        <v>512</v>
      </c>
      <c r="B510">
        <v>44859</v>
      </c>
      <c r="C510">
        <v>15.33</v>
      </c>
      <c r="D510">
        <v>151.37</v>
      </c>
      <c r="E510" s="1">
        <v>2321.08</v>
      </c>
      <c r="F510" s="1">
        <v>2205.7199999999998</v>
      </c>
      <c r="G510">
        <v>9.5999999999999992E-3</v>
      </c>
      <c r="H510">
        <v>6.9999999999999999E-4</v>
      </c>
      <c r="I510">
        <v>7.17E-2</v>
      </c>
      <c r="J510">
        <v>1.6000000000000001E-3</v>
      </c>
      <c r="K510">
        <v>6.3299999999999995E-2</v>
      </c>
      <c r="L510">
        <v>0.78700000000000003</v>
      </c>
      <c r="M510">
        <v>6.6199999999999995E-2</v>
      </c>
      <c r="N510">
        <v>0.64970000000000006</v>
      </c>
      <c r="O510">
        <v>1.9599999999999999E-2</v>
      </c>
      <c r="P510">
        <v>0.16309999999999999</v>
      </c>
      <c r="Q510" s="1">
        <v>60371.33</v>
      </c>
      <c r="R510">
        <v>0.2051</v>
      </c>
      <c r="S510">
        <v>0.20250000000000001</v>
      </c>
      <c r="T510">
        <v>0.59240000000000004</v>
      </c>
      <c r="U510">
        <v>17.09</v>
      </c>
      <c r="V510" s="1">
        <v>77753.740000000005</v>
      </c>
      <c r="W510">
        <v>132.72999999999999</v>
      </c>
      <c r="X510" s="1">
        <v>106583.89</v>
      </c>
      <c r="Y510">
        <v>0.69259999999999999</v>
      </c>
      <c r="Z510">
        <v>0.24199999999999999</v>
      </c>
      <c r="AA510">
        <v>6.54E-2</v>
      </c>
      <c r="AB510">
        <v>0.30740000000000001</v>
      </c>
      <c r="AC510">
        <v>106.58</v>
      </c>
      <c r="AD510" s="1">
        <v>3865.57</v>
      </c>
      <c r="AE510">
        <v>493.13</v>
      </c>
      <c r="AF510" s="1">
        <v>99275.36</v>
      </c>
      <c r="AG510" t="s">
        <v>4</v>
      </c>
      <c r="AH510" s="1">
        <v>29216</v>
      </c>
      <c r="AI510" s="1">
        <v>43945.07</v>
      </c>
      <c r="AJ510">
        <v>51.58</v>
      </c>
      <c r="AK510">
        <v>32.96</v>
      </c>
      <c r="AL510">
        <v>38.700000000000003</v>
      </c>
      <c r="AM510">
        <v>4.37</v>
      </c>
      <c r="AN510">
        <v>610.25</v>
      </c>
      <c r="AO510">
        <v>0.91310000000000002</v>
      </c>
      <c r="AP510" s="1">
        <v>1470.02</v>
      </c>
      <c r="AQ510" s="1">
        <v>1991.5</v>
      </c>
      <c r="AR510" s="1">
        <v>7130.44</v>
      </c>
      <c r="AS510">
        <v>679.63</v>
      </c>
      <c r="AT510">
        <v>353.04</v>
      </c>
      <c r="AU510" s="1">
        <v>11624.63</v>
      </c>
      <c r="AV510" s="1">
        <v>7623.6</v>
      </c>
      <c r="AW510">
        <v>0.55969999999999998</v>
      </c>
      <c r="AX510" s="1">
        <v>3600.3</v>
      </c>
      <c r="AY510">
        <v>0.26429999999999998</v>
      </c>
      <c r="AZ510" s="1">
        <v>1184.51</v>
      </c>
      <c r="BA510">
        <v>8.6999999999999994E-2</v>
      </c>
      <c r="BB510" s="1">
        <v>1212.68</v>
      </c>
      <c r="BC510">
        <v>8.8999999999999996E-2</v>
      </c>
      <c r="BD510" s="1">
        <v>13621.08</v>
      </c>
      <c r="BE510" s="1">
        <v>6015</v>
      </c>
      <c r="BF510">
        <v>2.3738999999999999</v>
      </c>
      <c r="BG510">
        <v>0.52639999999999998</v>
      </c>
      <c r="BH510">
        <v>0.2253</v>
      </c>
      <c r="BI510">
        <v>0.20369999999999999</v>
      </c>
      <c r="BJ510">
        <v>2.7799999999999998E-2</v>
      </c>
      <c r="BK510">
        <v>1.6799999999999999E-2</v>
      </c>
    </row>
    <row r="511" spans="1:63" x14ac:dyDescent="0.25">
      <c r="A511" t="s">
        <v>513</v>
      </c>
      <c r="B511">
        <v>50658</v>
      </c>
      <c r="C511">
        <v>76.48</v>
      </c>
      <c r="D511">
        <v>7.77</v>
      </c>
      <c r="E511">
        <v>594.02</v>
      </c>
      <c r="F511">
        <v>564.30999999999995</v>
      </c>
      <c r="G511">
        <v>3.5000000000000001E-3</v>
      </c>
      <c r="H511">
        <v>5.0000000000000001E-4</v>
      </c>
      <c r="I511">
        <v>4.8999999999999998E-3</v>
      </c>
      <c r="J511">
        <v>1E-3</v>
      </c>
      <c r="K511">
        <v>5.3999999999999999E-2</v>
      </c>
      <c r="L511">
        <v>0.9103</v>
      </c>
      <c r="M511">
        <v>2.58E-2</v>
      </c>
      <c r="N511">
        <v>0.4022</v>
      </c>
      <c r="O511">
        <v>9.4000000000000004E-3</v>
      </c>
      <c r="P511">
        <v>0.1474</v>
      </c>
      <c r="Q511" s="1">
        <v>50952.35</v>
      </c>
      <c r="R511">
        <v>0.2878</v>
      </c>
      <c r="S511">
        <v>0.1875</v>
      </c>
      <c r="T511">
        <v>0.52470000000000006</v>
      </c>
      <c r="U511">
        <v>7.77</v>
      </c>
      <c r="V511" s="1">
        <v>61225.89</v>
      </c>
      <c r="W511">
        <v>73.17</v>
      </c>
      <c r="X511" s="1">
        <v>171368.13</v>
      </c>
      <c r="Y511">
        <v>0.83220000000000005</v>
      </c>
      <c r="Z511">
        <v>6.3700000000000007E-2</v>
      </c>
      <c r="AA511">
        <v>0.1041</v>
      </c>
      <c r="AB511">
        <v>0.1678</v>
      </c>
      <c r="AC511">
        <v>171.37</v>
      </c>
      <c r="AD511" s="1">
        <v>4570.63</v>
      </c>
      <c r="AE511">
        <v>524.45000000000005</v>
      </c>
      <c r="AF511" s="1">
        <v>162375.92000000001</v>
      </c>
      <c r="AG511" t="s">
        <v>4</v>
      </c>
      <c r="AH511" s="1">
        <v>33681</v>
      </c>
      <c r="AI511" s="1">
        <v>48556.78</v>
      </c>
      <c r="AJ511">
        <v>41.55</v>
      </c>
      <c r="AK511">
        <v>25.01</v>
      </c>
      <c r="AL511">
        <v>28.79</v>
      </c>
      <c r="AM511">
        <v>4.25</v>
      </c>
      <c r="AN511" s="1">
        <v>1632.35</v>
      </c>
      <c r="AO511">
        <v>1.7238</v>
      </c>
      <c r="AP511" s="1">
        <v>1899.62</v>
      </c>
      <c r="AQ511" s="1">
        <v>2565.9</v>
      </c>
      <c r="AR511" s="1">
        <v>7021.67</v>
      </c>
      <c r="AS511">
        <v>679.16</v>
      </c>
      <c r="AT511">
        <v>344.12</v>
      </c>
      <c r="AU511" s="1">
        <v>12510.47</v>
      </c>
      <c r="AV511" s="1">
        <v>7692.86</v>
      </c>
      <c r="AW511">
        <v>0.4738</v>
      </c>
      <c r="AX511" s="1">
        <v>5501.63</v>
      </c>
      <c r="AY511">
        <v>0.33879999999999999</v>
      </c>
      <c r="AZ511" s="1">
        <v>2135.4299999999998</v>
      </c>
      <c r="BA511">
        <v>0.13150000000000001</v>
      </c>
      <c r="BB511">
        <v>906.72</v>
      </c>
      <c r="BC511">
        <v>5.5800000000000002E-2</v>
      </c>
      <c r="BD511" s="1">
        <v>16236.64</v>
      </c>
      <c r="BE511" s="1">
        <v>6251.31</v>
      </c>
      <c r="BF511">
        <v>2.2536</v>
      </c>
      <c r="BG511">
        <v>0.49580000000000002</v>
      </c>
      <c r="BH511">
        <v>0.21229999999999999</v>
      </c>
      <c r="BI511">
        <v>0.2331</v>
      </c>
      <c r="BJ511">
        <v>3.73E-2</v>
      </c>
      <c r="BK511">
        <v>2.1399999999999999E-2</v>
      </c>
    </row>
    <row r="512" spans="1:63" x14ac:dyDescent="0.25">
      <c r="A512" t="s">
        <v>514</v>
      </c>
      <c r="B512">
        <v>47274</v>
      </c>
      <c r="C512">
        <v>31.76</v>
      </c>
      <c r="D512">
        <v>110.42</v>
      </c>
      <c r="E512" s="1">
        <v>3507.23</v>
      </c>
      <c r="F512" s="1">
        <v>3407.98</v>
      </c>
      <c r="G512">
        <v>3.3599999999999998E-2</v>
      </c>
      <c r="H512">
        <v>1.1000000000000001E-3</v>
      </c>
      <c r="I512">
        <v>3.04E-2</v>
      </c>
      <c r="J512">
        <v>5.9999999999999995E-4</v>
      </c>
      <c r="K512">
        <v>3.5200000000000002E-2</v>
      </c>
      <c r="L512">
        <v>0.86409999999999998</v>
      </c>
      <c r="M512">
        <v>3.5000000000000003E-2</v>
      </c>
      <c r="N512">
        <v>0.11559999999999999</v>
      </c>
      <c r="O512">
        <v>1.1299999999999999E-2</v>
      </c>
      <c r="P512">
        <v>0.1082</v>
      </c>
      <c r="Q512" s="1">
        <v>70793.59</v>
      </c>
      <c r="R512">
        <v>0.1767</v>
      </c>
      <c r="S512">
        <v>0.1789</v>
      </c>
      <c r="T512">
        <v>0.64439999999999997</v>
      </c>
      <c r="U512">
        <v>20.63</v>
      </c>
      <c r="V512" s="1">
        <v>94554.54</v>
      </c>
      <c r="W512">
        <v>167.29</v>
      </c>
      <c r="X512" s="1">
        <v>249305.41</v>
      </c>
      <c r="Y512">
        <v>0.81440000000000001</v>
      </c>
      <c r="Z512">
        <v>0.15</v>
      </c>
      <c r="AA512">
        <v>3.56E-2</v>
      </c>
      <c r="AB512">
        <v>0.18559999999999999</v>
      </c>
      <c r="AC512">
        <v>249.31</v>
      </c>
      <c r="AD512" s="1">
        <v>9456.81</v>
      </c>
      <c r="AE512" s="1">
        <v>1023.01</v>
      </c>
      <c r="AF512" s="1">
        <v>248093.93</v>
      </c>
      <c r="AG512" t="s">
        <v>4</v>
      </c>
      <c r="AH512" s="1">
        <v>52827</v>
      </c>
      <c r="AI512" s="1">
        <v>105895.42</v>
      </c>
      <c r="AJ512">
        <v>71.41</v>
      </c>
      <c r="AK512">
        <v>37.57</v>
      </c>
      <c r="AL512">
        <v>43.79</v>
      </c>
      <c r="AM512">
        <v>4.72</v>
      </c>
      <c r="AN512">
        <v>957.21</v>
      </c>
      <c r="AO512">
        <v>0.64090000000000003</v>
      </c>
      <c r="AP512" s="1">
        <v>1435.69</v>
      </c>
      <c r="AQ512" s="1">
        <v>2138.12</v>
      </c>
      <c r="AR512" s="1">
        <v>7190.65</v>
      </c>
      <c r="AS512">
        <v>762.75</v>
      </c>
      <c r="AT512">
        <v>354.23</v>
      </c>
      <c r="AU512" s="1">
        <v>11881.45</v>
      </c>
      <c r="AV512" s="1">
        <v>2999.09</v>
      </c>
      <c r="AW512">
        <v>0.2387</v>
      </c>
      <c r="AX512" s="1">
        <v>8194.02</v>
      </c>
      <c r="AY512">
        <v>0.65210000000000001</v>
      </c>
      <c r="AZ512">
        <v>982.08</v>
      </c>
      <c r="BA512">
        <v>7.8200000000000006E-2</v>
      </c>
      <c r="BB512">
        <v>390.27</v>
      </c>
      <c r="BC512">
        <v>3.1099999999999999E-2</v>
      </c>
      <c r="BD512" s="1">
        <v>12565.46</v>
      </c>
      <c r="BE512" s="1">
        <v>1610.03</v>
      </c>
      <c r="BF512">
        <v>0.1681</v>
      </c>
      <c r="BG512">
        <v>0.58360000000000001</v>
      </c>
      <c r="BH512">
        <v>0.22020000000000001</v>
      </c>
      <c r="BI512">
        <v>0.15129999999999999</v>
      </c>
      <c r="BJ512">
        <v>3.1199999999999999E-2</v>
      </c>
      <c r="BK512">
        <v>1.38E-2</v>
      </c>
    </row>
    <row r="513" spans="1:63" x14ac:dyDescent="0.25">
      <c r="A513" t="s">
        <v>515</v>
      </c>
      <c r="B513">
        <v>47092</v>
      </c>
      <c r="C513">
        <v>70</v>
      </c>
      <c r="D513">
        <v>21.37</v>
      </c>
      <c r="E513" s="1">
        <v>1495.69</v>
      </c>
      <c r="F513" s="1">
        <v>1453.21</v>
      </c>
      <c r="G513">
        <v>5.3E-3</v>
      </c>
      <c r="H513">
        <v>5.0000000000000001E-4</v>
      </c>
      <c r="I513">
        <v>1.24E-2</v>
      </c>
      <c r="J513">
        <v>1.6000000000000001E-3</v>
      </c>
      <c r="K513">
        <v>4.3499999999999997E-2</v>
      </c>
      <c r="L513">
        <v>0.9052</v>
      </c>
      <c r="M513">
        <v>3.1600000000000003E-2</v>
      </c>
      <c r="N513">
        <v>0.36230000000000001</v>
      </c>
      <c r="O513">
        <v>4.3E-3</v>
      </c>
      <c r="P513">
        <v>0.13489999999999999</v>
      </c>
      <c r="Q513" s="1">
        <v>59045.64</v>
      </c>
      <c r="R513">
        <v>0.20530000000000001</v>
      </c>
      <c r="S513">
        <v>0.20419999999999999</v>
      </c>
      <c r="T513">
        <v>0.59050000000000002</v>
      </c>
      <c r="U513">
        <v>12</v>
      </c>
      <c r="V513" s="1">
        <v>74115.63</v>
      </c>
      <c r="W513">
        <v>120.1</v>
      </c>
      <c r="X513" s="1">
        <v>190443.89</v>
      </c>
      <c r="Y513">
        <v>0.74239999999999995</v>
      </c>
      <c r="Z513">
        <v>0.17710000000000001</v>
      </c>
      <c r="AA513">
        <v>8.0500000000000002E-2</v>
      </c>
      <c r="AB513">
        <v>0.2576</v>
      </c>
      <c r="AC513">
        <v>190.44</v>
      </c>
      <c r="AD513" s="1">
        <v>5625.14</v>
      </c>
      <c r="AE513">
        <v>599.4</v>
      </c>
      <c r="AF513" s="1">
        <v>173461.82</v>
      </c>
      <c r="AG513" t="s">
        <v>4</v>
      </c>
      <c r="AH513" s="1">
        <v>35021</v>
      </c>
      <c r="AI513" s="1">
        <v>58309.11</v>
      </c>
      <c r="AJ513">
        <v>47.46</v>
      </c>
      <c r="AK513">
        <v>27.35</v>
      </c>
      <c r="AL513">
        <v>31.59</v>
      </c>
      <c r="AM513">
        <v>4.46</v>
      </c>
      <c r="AN513" s="1">
        <v>1491.28</v>
      </c>
      <c r="AO513">
        <v>0.96970000000000001</v>
      </c>
      <c r="AP513" s="1">
        <v>1459.82</v>
      </c>
      <c r="AQ513" s="1">
        <v>2154.16</v>
      </c>
      <c r="AR513" s="1">
        <v>6487.14</v>
      </c>
      <c r="AS513">
        <v>626.12</v>
      </c>
      <c r="AT513">
        <v>311.27999999999997</v>
      </c>
      <c r="AU513" s="1">
        <v>11038.52</v>
      </c>
      <c r="AV513" s="1">
        <v>5240.3599999999997</v>
      </c>
      <c r="AW513">
        <v>0.40970000000000001</v>
      </c>
      <c r="AX513" s="1">
        <v>5249.15</v>
      </c>
      <c r="AY513">
        <v>0.41039999999999999</v>
      </c>
      <c r="AZ513" s="1">
        <v>1546.87</v>
      </c>
      <c r="BA513">
        <v>0.12089999999999999</v>
      </c>
      <c r="BB513">
        <v>754.88</v>
      </c>
      <c r="BC513">
        <v>5.8999999999999997E-2</v>
      </c>
      <c r="BD513" s="1">
        <v>12791.26</v>
      </c>
      <c r="BE513" s="1">
        <v>3964.38</v>
      </c>
      <c r="BF513">
        <v>0.93100000000000005</v>
      </c>
      <c r="BG513">
        <v>0.5353</v>
      </c>
      <c r="BH513">
        <v>0.2127</v>
      </c>
      <c r="BI513">
        <v>0.2014</v>
      </c>
      <c r="BJ513">
        <v>3.32E-2</v>
      </c>
      <c r="BK513">
        <v>1.7399999999999999E-2</v>
      </c>
    </row>
    <row r="514" spans="1:63" x14ac:dyDescent="0.25">
      <c r="A514" t="s">
        <v>516</v>
      </c>
      <c r="B514">
        <v>48652</v>
      </c>
      <c r="C514">
        <v>213.76</v>
      </c>
      <c r="D514">
        <v>8.3699999999999992</v>
      </c>
      <c r="E514" s="1">
        <v>1788.66</v>
      </c>
      <c r="F514" s="1">
        <v>1681.89</v>
      </c>
      <c r="G514">
        <v>1.2999999999999999E-3</v>
      </c>
      <c r="H514">
        <v>2.9999999999999997E-4</v>
      </c>
      <c r="I514">
        <v>4.8999999999999998E-3</v>
      </c>
      <c r="J514">
        <v>1E-3</v>
      </c>
      <c r="K514">
        <v>1.0800000000000001E-2</v>
      </c>
      <c r="L514">
        <v>0.96440000000000003</v>
      </c>
      <c r="M514">
        <v>1.7299999999999999E-2</v>
      </c>
      <c r="N514">
        <v>0.496</v>
      </c>
      <c r="O514">
        <v>1.1999999999999999E-3</v>
      </c>
      <c r="P514">
        <v>0.16109999999999999</v>
      </c>
      <c r="Q514" s="1">
        <v>54499.24</v>
      </c>
      <c r="R514">
        <v>0.20349999999999999</v>
      </c>
      <c r="S514">
        <v>0.19489999999999999</v>
      </c>
      <c r="T514">
        <v>0.60170000000000001</v>
      </c>
      <c r="U514">
        <v>14.43</v>
      </c>
      <c r="V514" s="1">
        <v>72691.839999999997</v>
      </c>
      <c r="W514">
        <v>119.67</v>
      </c>
      <c r="X514" s="1">
        <v>197796.78</v>
      </c>
      <c r="Y514">
        <v>0.5867</v>
      </c>
      <c r="Z514">
        <v>0.16170000000000001</v>
      </c>
      <c r="AA514">
        <v>0.25169999999999998</v>
      </c>
      <c r="AB514">
        <v>0.4133</v>
      </c>
      <c r="AC514">
        <v>197.8</v>
      </c>
      <c r="AD514" s="1">
        <v>5250.98</v>
      </c>
      <c r="AE514">
        <v>401.97</v>
      </c>
      <c r="AF514" s="1">
        <v>159562.17000000001</v>
      </c>
      <c r="AG514" t="s">
        <v>4</v>
      </c>
      <c r="AH514" s="1">
        <v>32255</v>
      </c>
      <c r="AI514" s="1">
        <v>51267.49</v>
      </c>
      <c r="AJ514">
        <v>31.8</v>
      </c>
      <c r="AK514">
        <v>22.8</v>
      </c>
      <c r="AL514">
        <v>25.68</v>
      </c>
      <c r="AM514">
        <v>4.41</v>
      </c>
      <c r="AN514" s="1">
        <v>1503.28</v>
      </c>
      <c r="AO514">
        <v>0.92459999999999998</v>
      </c>
      <c r="AP514" s="1">
        <v>1615.19</v>
      </c>
      <c r="AQ514" s="1">
        <v>2585.9699999999998</v>
      </c>
      <c r="AR514" s="1">
        <v>6859.93</v>
      </c>
      <c r="AS514">
        <v>572.39</v>
      </c>
      <c r="AT514">
        <v>329.03</v>
      </c>
      <c r="AU514" s="1">
        <v>11962.52</v>
      </c>
      <c r="AV514" s="1">
        <v>7426.35</v>
      </c>
      <c r="AW514">
        <v>0.50639999999999996</v>
      </c>
      <c r="AX514" s="1">
        <v>5030.3</v>
      </c>
      <c r="AY514">
        <v>0.34300000000000003</v>
      </c>
      <c r="AZ514" s="1">
        <v>1225.45</v>
      </c>
      <c r="BA514">
        <v>8.3599999999999994E-2</v>
      </c>
      <c r="BB514">
        <v>982.64</v>
      </c>
      <c r="BC514">
        <v>6.7000000000000004E-2</v>
      </c>
      <c r="BD514" s="1">
        <v>14664.73</v>
      </c>
      <c r="BE514" s="1">
        <v>5984.5</v>
      </c>
      <c r="BF514">
        <v>2.0405000000000002</v>
      </c>
      <c r="BG514">
        <v>0.5101</v>
      </c>
      <c r="BH514">
        <v>0.2331</v>
      </c>
      <c r="BI514">
        <v>0.19689999999999999</v>
      </c>
      <c r="BJ514">
        <v>4.1700000000000001E-2</v>
      </c>
      <c r="BK514">
        <v>1.8200000000000001E-2</v>
      </c>
    </row>
    <row r="515" spans="1:63" x14ac:dyDescent="0.25">
      <c r="A515" t="s">
        <v>517</v>
      </c>
      <c r="B515">
        <v>44867</v>
      </c>
      <c r="C515">
        <v>26.05</v>
      </c>
      <c r="D515">
        <v>266.18</v>
      </c>
      <c r="E515" s="1">
        <v>6933.43</v>
      </c>
      <c r="F515" s="1">
        <v>6824.3</v>
      </c>
      <c r="G515">
        <v>0.1004</v>
      </c>
      <c r="H515">
        <v>8.9999999999999998E-4</v>
      </c>
      <c r="I515">
        <v>8.7300000000000003E-2</v>
      </c>
      <c r="J515">
        <v>1.1000000000000001E-3</v>
      </c>
      <c r="K515">
        <v>5.5899999999999998E-2</v>
      </c>
      <c r="L515">
        <v>0.70220000000000005</v>
      </c>
      <c r="M515">
        <v>5.2200000000000003E-2</v>
      </c>
      <c r="N515">
        <v>0.15459999999999999</v>
      </c>
      <c r="O515">
        <v>4.1399999999999999E-2</v>
      </c>
      <c r="P515">
        <v>0.1217</v>
      </c>
      <c r="Q515" s="1">
        <v>76273.440000000002</v>
      </c>
      <c r="R515">
        <v>0.1709</v>
      </c>
      <c r="S515">
        <v>0.18640000000000001</v>
      </c>
      <c r="T515">
        <v>0.64270000000000005</v>
      </c>
      <c r="U515">
        <v>39.520000000000003</v>
      </c>
      <c r="V515" s="1">
        <v>100170.23</v>
      </c>
      <c r="W515">
        <v>173.29</v>
      </c>
      <c r="X515" s="1">
        <v>227744</v>
      </c>
      <c r="Y515">
        <v>0.77400000000000002</v>
      </c>
      <c r="Z515">
        <v>0.2</v>
      </c>
      <c r="AA515">
        <v>2.5999999999999999E-2</v>
      </c>
      <c r="AB515">
        <v>0.22600000000000001</v>
      </c>
      <c r="AC515">
        <v>227.74</v>
      </c>
      <c r="AD515" s="1">
        <v>10042.34</v>
      </c>
      <c r="AE515" s="1">
        <v>1009.5</v>
      </c>
      <c r="AF515" s="1">
        <v>237287.77</v>
      </c>
      <c r="AG515" t="s">
        <v>4</v>
      </c>
      <c r="AH515" s="1">
        <v>53111</v>
      </c>
      <c r="AI515" s="1">
        <v>107496.14</v>
      </c>
      <c r="AJ515">
        <v>79.14</v>
      </c>
      <c r="AK515">
        <v>42.04</v>
      </c>
      <c r="AL515">
        <v>49.86</v>
      </c>
      <c r="AM515">
        <v>5</v>
      </c>
      <c r="AN515" s="1">
        <v>1368.23</v>
      </c>
      <c r="AO515">
        <v>0.65129999999999999</v>
      </c>
      <c r="AP515" s="1">
        <v>1511.55</v>
      </c>
      <c r="AQ515" s="1">
        <v>2174.04</v>
      </c>
      <c r="AR515" s="1">
        <v>7969.87</v>
      </c>
      <c r="AS515">
        <v>936.43</v>
      </c>
      <c r="AT515">
        <v>438.16</v>
      </c>
      <c r="AU515" s="1">
        <v>13030.05</v>
      </c>
      <c r="AV515" s="1">
        <v>3203.8</v>
      </c>
      <c r="AW515">
        <v>0.2359</v>
      </c>
      <c r="AX515" s="1">
        <v>8736.52</v>
      </c>
      <c r="AY515">
        <v>0.64319999999999999</v>
      </c>
      <c r="AZ515" s="1">
        <v>1171.67</v>
      </c>
      <c r="BA515">
        <v>8.6300000000000002E-2</v>
      </c>
      <c r="BB515">
        <v>471.85</v>
      </c>
      <c r="BC515">
        <v>3.4700000000000002E-2</v>
      </c>
      <c r="BD515" s="1">
        <v>13583.84</v>
      </c>
      <c r="BE515" s="1">
        <v>1729.78</v>
      </c>
      <c r="BF515">
        <v>0.18920000000000001</v>
      </c>
      <c r="BG515">
        <v>0.61260000000000003</v>
      </c>
      <c r="BH515">
        <v>0.2253</v>
      </c>
      <c r="BI515">
        <v>0.1201</v>
      </c>
      <c r="BJ515">
        <v>2.7400000000000001E-2</v>
      </c>
      <c r="BK515">
        <v>1.46E-2</v>
      </c>
    </row>
    <row r="516" spans="1:63" x14ac:dyDescent="0.25">
      <c r="A516" t="s">
        <v>518</v>
      </c>
      <c r="B516">
        <v>44875</v>
      </c>
      <c r="C516">
        <v>30.48</v>
      </c>
      <c r="D516">
        <v>224.96</v>
      </c>
      <c r="E516" s="1">
        <v>6855.98</v>
      </c>
      <c r="F516" s="1">
        <v>6741.41</v>
      </c>
      <c r="G516">
        <v>4.7899999999999998E-2</v>
      </c>
      <c r="H516">
        <v>8.9999999999999998E-4</v>
      </c>
      <c r="I516">
        <v>7.9799999999999996E-2</v>
      </c>
      <c r="J516">
        <v>1.4E-3</v>
      </c>
      <c r="K516">
        <v>4.9799999999999997E-2</v>
      </c>
      <c r="L516">
        <v>0.77410000000000001</v>
      </c>
      <c r="M516">
        <v>4.6300000000000001E-2</v>
      </c>
      <c r="N516">
        <v>0.20780000000000001</v>
      </c>
      <c r="O516">
        <v>3.1E-2</v>
      </c>
      <c r="P516">
        <v>0.13600000000000001</v>
      </c>
      <c r="Q516" s="1">
        <v>72713.14</v>
      </c>
      <c r="R516">
        <v>0.18559999999999999</v>
      </c>
      <c r="S516">
        <v>0.19259999999999999</v>
      </c>
      <c r="T516">
        <v>0.62180000000000002</v>
      </c>
      <c r="U516">
        <v>38.11</v>
      </c>
      <c r="V516" s="1">
        <v>98511.61</v>
      </c>
      <c r="W516">
        <v>177.7</v>
      </c>
      <c r="X516" s="1">
        <v>213011.32</v>
      </c>
      <c r="Y516">
        <v>0.76490000000000002</v>
      </c>
      <c r="Z516">
        <v>0.2064</v>
      </c>
      <c r="AA516">
        <v>2.87E-2</v>
      </c>
      <c r="AB516">
        <v>0.2351</v>
      </c>
      <c r="AC516">
        <v>213.01</v>
      </c>
      <c r="AD516" s="1">
        <v>8869.4699999999993</v>
      </c>
      <c r="AE516">
        <v>934.85</v>
      </c>
      <c r="AF516" s="1">
        <v>220577.5</v>
      </c>
      <c r="AG516" t="s">
        <v>4</v>
      </c>
      <c r="AH516" s="1">
        <v>45564</v>
      </c>
      <c r="AI516" s="1">
        <v>83386.13</v>
      </c>
      <c r="AJ516">
        <v>70.3</v>
      </c>
      <c r="AK516">
        <v>38.549999999999997</v>
      </c>
      <c r="AL516">
        <v>43.61</v>
      </c>
      <c r="AM516">
        <v>4.72</v>
      </c>
      <c r="AN516" s="1">
        <v>1634.94</v>
      </c>
      <c r="AO516">
        <v>0.74019999999999997</v>
      </c>
      <c r="AP516" s="1">
        <v>1445.38</v>
      </c>
      <c r="AQ516" s="1">
        <v>2111.17</v>
      </c>
      <c r="AR516" s="1">
        <v>7411.96</v>
      </c>
      <c r="AS516">
        <v>831.1</v>
      </c>
      <c r="AT516">
        <v>450.34</v>
      </c>
      <c r="AU516" s="1">
        <v>12249.96</v>
      </c>
      <c r="AV516" s="1">
        <v>3565.8</v>
      </c>
      <c r="AW516">
        <v>0.27360000000000001</v>
      </c>
      <c r="AX516" s="1">
        <v>7875.96</v>
      </c>
      <c r="AY516">
        <v>0.60419999999999996</v>
      </c>
      <c r="AZ516" s="1">
        <v>1087.1500000000001</v>
      </c>
      <c r="BA516">
        <v>8.3400000000000002E-2</v>
      </c>
      <c r="BB516">
        <v>505.4</v>
      </c>
      <c r="BC516">
        <v>3.8800000000000001E-2</v>
      </c>
      <c r="BD516" s="1">
        <v>13034.31</v>
      </c>
      <c r="BE516" s="1">
        <v>2245.5300000000002</v>
      </c>
      <c r="BF516">
        <v>0.30690000000000001</v>
      </c>
      <c r="BG516">
        <v>0.59719999999999995</v>
      </c>
      <c r="BH516">
        <v>0.2331</v>
      </c>
      <c r="BI516">
        <v>0.12540000000000001</v>
      </c>
      <c r="BJ516">
        <v>2.7900000000000001E-2</v>
      </c>
      <c r="BK516">
        <v>1.6400000000000001E-2</v>
      </c>
    </row>
    <row r="517" spans="1:63" x14ac:dyDescent="0.25">
      <c r="A517" t="s">
        <v>519</v>
      </c>
      <c r="B517">
        <v>47969</v>
      </c>
      <c r="C517">
        <v>129.62</v>
      </c>
      <c r="D517">
        <v>8.49</v>
      </c>
      <c r="E517" s="1">
        <v>1099.95</v>
      </c>
      <c r="F517" s="1">
        <v>1040.98</v>
      </c>
      <c r="G517">
        <v>1.4E-3</v>
      </c>
      <c r="H517">
        <v>1E-4</v>
      </c>
      <c r="I517">
        <v>5.1000000000000004E-3</v>
      </c>
      <c r="J517">
        <v>5.0000000000000001E-4</v>
      </c>
      <c r="K517">
        <v>6.3E-3</v>
      </c>
      <c r="L517">
        <v>0.96950000000000003</v>
      </c>
      <c r="M517">
        <v>1.72E-2</v>
      </c>
      <c r="N517">
        <v>0.90039999999999998</v>
      </c>
      <c r="O517">
        <v>1E-4</v>
      </c>
      <c r="P517">
        <v>0.17580000000000001</v>
      </c>
      <c r="Q517" s="1">
        <v>55221.11</v>
      </c>
      <c r="R517">
        <v>0.25700000000000001</v>
      </c>
      <c r="S517">
        <v>0.15409999999999999</v>
      </c>
      <c r="T517">
        <v>0.58889999999999998</v>
      </c>
      <c r="U517">
        <v>11.03</v>
      </c>
      <c r="V517" s="1">
        <v>71511.19</v>
      </c>
      <c r="W517">
        <v>95.14</v>
      </c>
      <c r="X517" s="1">
        <v>134923.62</v>
      </c>
      <c r="Y517">
        <v>0.56299999999999994</v>
      </c>
      <c r="Z517">
        <v>8.5099999999999995E-2</v>
      </c>
      <c r="AA517">
        <v>0.35189999999999999</v>
      </c>
      <c r="AB517">
        <v>0.437</v>
      </c>
      <c r="AC517">
        <v>134.91999999999999</v>
      </c>
      <c r="AD517" s="1">
        <v>3388.61</v>
      </c>
      <c r="AE517">
        <v>272.51</v>
      </c>
      <c r="AF517" s="1">
        <v>119605.48</v>
      </c>
      <c r="AG517" t="s">
        <v>4</v>
      </c>
      <c r="AH517" s="1">
        <v>30758</v>
      </c>
      <c r="AI517" s="1">
        <v>44326.38</v>
      </c>
      <c r="AJ517">
        <v>27.86</v>
      </c>
      <c r="AK517">
        <v>22.08</v>
      </c>
      <c r="AL517">
        <v>23.28</v>
      </c>
      <c r="AM517">
        <v>3.7</v>
      </c>
      <c r="AN517">
        <v>0</v>
      </c>
      <c r="AO517">
        <v>0.82709999999999995</v>
      </c>
      <c r="AP517" s="1">
        <v>1728.04</v>
      </c>
      <c r="AQ517" s="1">
        <v>3211.69</v>
      </c>
      <c r="AR517" s="1">
        <v>7519.02</v>
      </c>
      <c r="AS517">
        <v>605.32000000000005</v>
      </c>
      <c r="AT517">
        <v>398.86</v>
      </c>
      <c r="AU517" s="1">
        <v>13462.93</v>
      </c>
      <c r="AV517" s="1">
        <v>10262.950000000001</v>
      </c>
      <c r="AW517">
        <v>0.62460000000000004</v>
      </c>
      <c r="AX517" s="1">
        <v>3321.4</v>
      </c>
      <c r="AY517">
        <v>0.2021</v>
      </c>
      <c r="AZ517" s="1">
        <v>1377.36</v>
      </c>
      <c r="BA517">
        <v>8.3799999999999999E-2</v>
      </c>
      <c r="BB517" s="1">
        <v>1468.85</v>
      </c>
      <c r="BC517">
        <v>8.9399999999999993E-2</v>
      </c>
      <c r="BD517" s="1">
        <v>16430.55</v>
      </c>
      <c r="BE517" s="1">
        <v>8952.86</v>
      </c>
      <c r="BF517">
        <v>4.4181999999999997</v>
      </c>
      <c r="BG517">
        <v>0.50960000000000005</v>
      </c>
      <c r="BH517">
        <v>0.23180000000000001</v>
      </c>
      <c r="BI517">
        <v>0.19769999999999999</v>
      </c>
      <c r="BJ517">
        <v>3.9899999999999998E-2</v>
      </c>
      <c r="BK517">
        <v>2.1000000000000001E-2</v>
      </c>
    </row>
    <row r="518" spans="1:63" x14ac:dyDescent="0.25">
      <c r="A518" t="s">
        <v>520</v>
      </c>
      <c r="B518">
        <v>46151</v>
      </c>
      <c r="C518">
        <v>53.48</v>
      </c>
      <c r="D518">
        <v>43.21</v>
      </c>
      <c r="E518" s="1">
        <v>2310.46</v>
      </c>
      <c r="F518" s="1">
        <v>2255.5300000000002</v>
      </c>
      <c r="G518">
        <v>1.2699999999999999E-2</v>
      </c>
      <c r="H518">
        <v>8.0000000000000004E-4</v>
      </c>
      <c r="I518">
        <v>1.9900000000000001E-2</v>
      </c>
      <c r="J518">
        <v>1.1999999999999999E-3</v>
      </c>
      <c r="K518">
        <v>2.7400000000000001E-2</v>
      </c>
      <c r="L518">
        <v>0.89280000000000004</v>
      </c>
      <c r="M518">
        <v>4.53E-2</v>
      </c>
      <c r="N518">
        <v>0.32790000000000002</v>
      </c>
      <c r="O518">
        <v>7.1000000000000004E-3</v>
      </c>
      <c r="P518">
        <v>0.13139999999999999</v>
      </c>
      <c r="Q518" s="1">
        <v>61163.09</v>
      </c>
      <c r="R518">
        <v>0.20519999999999999</v>
      </c>
      <c r="S518">
        <v>0.18290000000000001</v>
      </c>
      <c r="T518">
        <v>0.6119</v>
      </c>
      <c r="U518">
        <v>14.69</v>
      </c>
      <c r="V518" s="1">
        <v>83982.21</v>
      </c>
      <c r="W518">
        <v>152.29</v>
      </c>
      <c r="X518" s="1">
        <v>179213.98</v>
      </c>
      <c r="Y518">
        <v>0.74770000000000003</v>
      </c>
      <c r="Z518">
        <v>0.18090000000000001</v>
      </c>
      <c r="AA518">
        <v>7.1400000000000005E-2</v>
      </c>
      <c r="AB518">
        <v>0.25230000000000002</v>
      </c>
      <c r="AC518">
        <v>179.21</v>
      </c>
      <c r="AD518" s="1">
        <v>5730.52</v>
      </c>
      <c r="AE518">
        <v>604.88</v>
      </c>
      <c r="AF518" s="1">
        <v>172336.53</v>
      </c>
      <c r="AG518" t="s">
        <v>4</v>
      </c>
      <c r="AH518" s="1">
        <v>37661</v>
      </c>
      <c r="AI518" s="1">
        <v>63001.27</v>
      </c>
      <c r="AJ518">
        <v>50.3</v>
      </c>
      <c r="AK518">
        <v>30.05</v>
      </c>
      <c r="AL518">
        <v>36.26</v>
      </c>
      <c r="AM518">
        <v>4.96</v>
      </c>
      <c r="AN518" s="1">
        <v>1467.09</v>
      </c>
      <c r="AO518">
        <v>0.90680000000000005</v>
      </c>
      <c r="AP518" s="1">
        <v>1311.28</v>
      </c>
      <c r="AQ518" s="1">
        <v>1885.01</v>
      </c>
      <c r="AR518" s="1">
        <v>6212.08</v>
      </c>
      <c r="AS518">
        <v>636.17999999999995</v>
      </c>
      <c r="AT518">
        <v>319.86</v>
      </c>
      <c r="AU518" s="1">
        <v>10364.41</v>
      </c>
      <c r="AV518" s="1">
        <v>4436.82</v>
      </c>
      <c r="AW518">
        <v>0.37140000000000001</v>
      </c>
      <c r="AX518" s="1">
        <v>5557.12</v>
      </c>
      <c r="AY518">
        <v>0.4652</v>
      </c>
      <c r="AZ518" s="1">
        <v>1297.56</v>
      </c>
      <c r="BA518">
        <v>0.1086</v>
      </c>
      <c r="BB518">
        <v>653.25</v>
      </c>
      <c r="BC518">
        <v>5.4699999999999999E-2</v>
      </c>
      <c r="BD518" s="1">
        <v>11944.76</v>
      </c>
      <c r="BE518" s="1">
        <v>3304.68</v>
      </c>
      <c r="BF518">
        <v>0.71379999999999999</v>
      </c>
      <c r="BG518">
        <v>0.5403</v>
      </c>
      <c r="BH518">
        <v>0.21290000000000001</v>
      </c>
      <c r="BI518">
        <v>0.20319999999999999</v>
      </c>
      <c r="BJ518">
        <v>2.8799999999999999E-2</v>
      </c>
      <c r="BK518">
        <v>1.49E-2</v>
      </c>
    </row>
    <row r="519" spans="1:63" x14ac:dyDescent="0.25">
      <c r="A519" t="s">
        <v>521</v>
      </c>
      <c r="B519">
        <v>44883</v>
      </c>
      <c r="C519">
        <v>23.43</v>
      </c>
      <c r="D519">
        <v>134.01</v>
      </c>
      <c r="E519" s="1">
        <v>3139.65</v>
      </c>
      <c r="F519" s="1">
        <v>3044.5</v>
      </c>
      <c r="G519">
        <v>2.3400000000000001E-2</v>
      </c>
      <c r="H519">
        <v>1E-3</v>
      </c>
      <c r="I519">
        <v>4.3900000000000002E-2</v>
      </c>
      <c r="J519">
        <v>1.1999999999999999E-3</v>
      </c>
      <c r="K519">
        <v>4.0800000000000003E-2</v>
      </c>
      <c r="L519">
        <v>0.85019999999999996</v>
      </c>
      <c r="M519">
        <v>3.95E-2</v>
      </c>
      <c r="N519">
        <v>0.2712</v>
      </c>
      <c r="O519">
        <v>1.55E-2</v>
      </c>
      <c r="P519">
        <v>0.1363</v>
      </c>
      <c r="Q519" s="1">
        <v>65554.259999999995</v>
      </c>
      <c r="R519">
        <v>0.18379999999999999</v>
      </c>
      <c r="S519">
        <v>0.18049999999999999</v>
      </c>
      <c r="T519">
        <v>0.63570000000000004</v>
      </c>
      <c r="U519">
        <v>20.010000000000002</v>
      </c>
      <c r="V519" s="1">
        <v>86291.33</v>
      </c>
      <c r="W519">
        <v>153.16999999999999</v>
      </c>
      <c r="X519" s="1">
        <v>191024.71</v>
      </c>
      <c r="Y519">
        <v>0.74760000000000004</v>
      </c>
      <c r="Z519">
        <v>0.21709999999999999</v>
      </c>
      <c r="AA519">
        <v>3.5299999999999998E-2</v>
      </c>
      <c r="AB519">
        <v>0.25240000000000001</v>
      </c>
      <c r="AC519">
        <v>191.02</v>
      </c>
      <c r="AD519" s="1">
        <v>7598.42</v>
      </c>
      <c r="AE519">
        <v>854.98</v>
      </c>
      <c r="AF519" s="1">
        <v>176863.08</v>
      </c>
      <c r="AG519" t="s">
        <v>4</v>
      </c>
      <c r="AH519" s="1">
        <v>38866</v>
      </c>
      <c r="AI519" s="1">
        <v>64975.360000000001</v>
      </c>
      <c r="AJ519">
        <v>63.66</v>
      </c>
      <c r="AK519">
        <v>37.869999999999997</v>
      </c>
      <c r="AL519">
        <v>42.91</v>
      </c>
      <c r="AM519">
        <v>5.0199999999999996</v>
      </c>
      <c r="AN519" s="1">
        <v>1741.42</v>
      </c>
      <c r="AO519">
        <v>0.86409999999999998</v>
      </c>
      <c r="AP519" s="1">
        <v>1572.57</v>
      </c>
      <c r="AQ519" s="1">
        <v>1962.39</v>
      </c>
      <c r="AR519" s="1">
        <v>6979.74</v>
      </c>
      <c r="AS519">
        <v>722.6</v>
      </c>
      <c r="AT519">
        <v>334.79</v>
      </c>
      <c r="AU519" s="1">
        <v>11572.09</v>
      </c>
      <c r="AV519" s="1">
        <v>4104.3500000000004</v>
      </c>
      <c r="AW519">
        <v>0.32750000000000001</v>
      </c>
      <c r="AX519" s="1">
        <v>6615.82</v>
      </c>
      <c r="AY519">
        <v>0.52780000000000005</v>
      </c>
      <c r="AZ519" s="1">
        <v>1191.44</v>
      </c>
      <c r="BA519">
        <v>9.5100000000000004E-2</v>
      </c>
      <c r="BB519">
        <v>621.95000000000005</v>
      </c>
      <c r="BC519">
        <v>4.9599999999999998E-2</v>
      </c>
      <c r="BD519" s="1">
        <v>12533.56</v>
      </c>
      <c r="BE519" s="1">
        <v>2656.05</v>
      </c>
      <c r="BF519">
        <v>0.48099999999999998</v>
      </c>
      <c r="BG519">
        <v>0.57589999999999997</v>
      </c>
      <c r="BH519">
        <v>0.22720000000000001</v>
      </c>
      <c r="BI519">
        <v>0.1545</v>
      </c>
      <c r="BJ519">
        <v>2.5700000000000001E-2</v>
      </c>
      <c r="BK519">
        <v>1.67E-2</v>
      </c>
    </row>
    <row r="520" spans="1:63" x14ac:dyDescent="0.25">
      <c r="A520" t="s">
        <v>522</v>
      </c>
      <c r="B520">
        <v>49098</v>
      </c>
      <c r="C520">
        <v>93.57</v>
      </c>
      <c r="D520">
        <v>29.44</v>
      </c>
      <c r="E520" s="1">
        <v>2755.03</v>
      </c>
      <c r="F520" s="1">
        <v>2660.76</v>
      </c>
      <c r="G520">
        <v>1.0800000000000001E-2</v>
      </c>
      <c r="H520">
        <v>5.9999999999999995E-4</v>
      </c>
      <c r="I520">
        <v>1.3100000000000001E-2</v>
      </c>
      <c r="J520">
        <v>1.4E-3</v>
      </c>
      <c r="K520">
        <v>2.5600000000000001E-2</v>
      </c>
      <c r="L520">
        <v>0.91390000000000005</v>
      </c>
      <c r="M520">
        <v>3.4599999999999999E-2</v>
      </c>
      <c r="N520">
        <v>0.32079999999999997</v>
      </c>
      <c r="O520">
        <v>4.8999999999999998E-3</v>
      </c>
      <c r="P520">
        <v>0.13930000000000001</v>
      </c>
      <c r="Q520" s="1">
        <v>62150.58</v>
      </c>
      <c r="R520">
        <v>0.22040000000000001</v>
      </c>
      <c r="S520">
        <v>0.18479999999999999</v>
      </c>
      <c r="T520">
        <v>0.59470000000000001</v>
      </c>
      <c r="U520">
        <v>17.559999999999999</v>
      </c>
      <c r="V520" s="1">
        <v>83926.35</v>
      </c>
      <c r="W520">
        <v>151.5</v>
      </c>
      <c r="X520" s="1">
        <v>176453.23</v>
      </c>
      <c r="Y520">
        <v>0.75180000000000002</v>
      </c>
      <c r="Z520">
        <v>0.1522</v>
      </c>
      <c r="AA520">
        <v>9.6000000000000002E-2</v>
      </c>
      <c r="AB520">
        <v>0.2482</v>
      </c>
      <c r="AC520">
        <v>176.45</v>
      </c>
      <c r="AD520" s="1">
        <v>5119.83</v>
      </c>
      <c r="AE520">
        <v>561.39</v>
      </c>
      <c r="AF520" s="1">
        <v>172024.34</v>
      </c>
      <c r="AG520" t="s">
        <v>4</v>
      </c>
      <c r="AH520" s="1">
        <v>38539</v>
      </c>
      <c r="AI520" s="1">
        <v>62049.75</v>
      </c>
      <c r="AJ520">
        <v>44.34</v>
      </c>
      <c r="AK520">
        <v>27.35</v>
      </c>
      <c r="AL520">
        <v>30.58</v>
      </c>
      <c r="AM520">
        <v>4</v>
      </c>
      <c r="AN520" s="1">
        <v>1543.6</v>
      </c>
      <c r="AO520">
        <v>0.92349999999999999</v>
      </c>
      <c r="AP520" s="1">
        <v>1303.8800000000001</v>
      </c>
      <c r="AQ520" s="1">
        <v>2032.12</v>
      </c>
      <c r="AR520" s="1">
        <v>6472.99</v>
      </c>
      <c r="AS520">
        <v>630</v>
      </c>
      <c r="AT520">
        <v>328.85</v>
      </c>
      <c r="AU520" s="1">
        <v>10767.83</v>
      </c>
      <c r="AV520" s="1">
        <v>5019.5600000000004</v>
      </c>
      <c r="AW520">
        <v>0.41499999999999998</v>
      </c>
      <c r="AX520" s="1">
        <v>5268.03</v>
      </c>
      <c r="AY520">
        <v>0.4355</v>
      </c>
      <c r="AZ520" s="1">
        <v>1189.6500000000001</v>
      </c>
      <c r="BA520">
        <v>9.8400000000000001E-2</v>
      </c>
      <c r="BB520">
        <v>618.80999999999995</v>
      </c>
      <c r="BC520">
        <v>5.1200000000000002E-2</v>
      </c>
      <c r="BD520" s="1">
        <v>12096.06</v>
      </c>
      <c r="BE520" s="1">
        <v>3929.78</v>
      </c>
      <c r="BF520">
        <v>0.91320000000000001</v>
      </c>
      <c r="BG520">
        <v>0.55830000000000002</v>
      </c>
      <c r="BH520">
        <v>0.2185</v>
      </c>
      <c r="BI520">
        <v>0.1762</v>
      </c>
      <c r="BJ520">
        <v>3.2099999999999997E-2</v>
      </c>
      <c r="BK520">
        <v>1.4999999999999999E-2</v>
      </c>
    </row>
    <row r="521" spans="1:63" x14ac:dyDescent="0.25">
      <c r="A521" t="s">
        <v>523</v>
      </c>
      <c r="B521">
        <v>46243</v>
      </c>
      <c r="C521">
        <v>59.95</v>
      </c>
      <c r="D521">
        <v>45.26</v>
      </c>
      <c r="E521" s="1">
        <v>2713.53</v>
      </c>
      <c r="F521" s="1">
        <v>2489.69</v>
      </c>
      <c r="G521">
        <v>7.0000000000000001E-3</v>
      </c>
      <c r="H521">
        <v>5.9999999999999995E-4</v>
      </c>
      <c r="I521">
        <v>3.8600000000000002E-2</v>
      </c>
      <c r="J521">
        <v>1E-3</v>
      </c>
      <c r="K521">
        <v>6.3500000000000001E-2</v>
      </c>
      <c r="L521">
        <v>0.82269999999999999</v>
      </c>
      <c r="M521">
        <v>6.6600000000000006E-2</v>
      </c>
      <c r="N521">
        <v>0.52480000000000004</v>
      </c>
      <c r="O521">
        <v>1.8499999999999999E-2</v>
      </c>
      <c r="P521">
        <v>0.15809999999999999</v>
      </c>
      <c r="Q521" s="1">
        <v>60497.11</v>
      </c>
      <c r="R521">
        <v>0.22239999999999999</v>
      </c>
      <c r="S521">
        <v>0.1797</v>
      </c>
      <c r="T521">
        <v>0.59789999999999999</v>
      </c>
      <c r="U521">
        <v>19.18</v>
      </c>
      <c r="V521" s="1">
        <v>81699.66</v>
      </c>
      <c r="W521">
        <v>136.71</v>
      </c>
      <c r="X521" s="1">
        <v>145963.10999999999</v>
      </c>
      <c r="Y521">
        <v>0.72550000000000003</v>
      </c>
      <c r="Z521">
        <v>0.19839999999999999</v>
      </c>
      <c r="AA521">
        <v>7.6100000000000001E-2</v>
      </c>
      <c r="AB521">
        <v>0.27450000000000002</v>
      </c>
      <c r="AC521">
        <v>145.96</v>
      </c>
      <c r="AD521" s="1">
        <v>4606.32</v>
      </c>
      <c r="AE521">
        <v>528.41</v>
      </c>
      <c r="AF521" s="1">
        <v>139434.29999999999</v>
      </c>
      <c r="AG521" t="s">
        <v>4</v>
      </c>
      <c r="AH521" s="1">
        <v>31009</v>
      </c>
      <c r="AI521" s="1">
        <v>50993.87</v>
      </c>
      <c r="AJ521">
        <v>46.9</v>
      </c>
      <c r="AK521">
        <v>28.77</v>
      </c>
      <c r="AL521">
        <v>35.049999999999997</v>
      </c>
      <c r="AM521">
        <v>4.21</v>
      </c>
      <c r="AN521" s="1">
        <v>1040.83</v>
      </c>
      <c r="AO521">
        <v>1.0089999999999999</v>
      </c>
      <c r="AP521" s="1">
        <v>1493.62</v>
      </c>
      <c r="AQ521" s="1">
        <v>1893.75</v>
      </c>
      <c r="AR521" s="1">
        <v>6746.3</v>
      </c>
      <c r="AS521">
        <v>699.83</v>
      </c>
      <c r="AT521">
        <v>330.26</v>
      </c>
      <c r="AU521" s="1">
        <v>11163.76</v>
      </c>
      <c r="AV521" s="1">
        <v>6125.95</v>
      </c>
      <c r="AW521">
        <v>0.47239999999999999</v>
      </c>
      <c r="AX521" s="1">
        <v>4661.3599999999997</v>
      </c>
      <c r="AY521">
        <v>0.35949999999999999</v>
      </c>
      <c r="AZ521" s="1">
        <v>1175.98</v>
      </c>
      <c r="BA521">
        <v>9.0700000000000003E-2</v>
      </c>
      <c r="BB521" s="1">
        <v>1003.25</v>
      </c>
      <c r="BC521">
        <v>7.7399999999999997E-2</v>
      </c>
      <c r="BD521" s="1">
        <v>12966.54</v>
      </c>
      <c r="BE521" s="1">
        <v>4311.32</v>
      </c>
      <c r="BF521">
        <v>1.3022</v>
      </c>
      <c r="BG521">
        <v>0.53049999999999997</v>
      </c>
      <c r="BH521">
        <v>0.20930000000000001</v>
      </c>
      <c r="BI521">
        <v>0.21379999999999999</v>
      </c>
      <c r="BJ521">
        <v>2.8299999999999999E-2</v>
      </c>
      <c r="BK521">
        <v>1.8200000000000001E-2</v>
      </c>
    </row>
    <row r="522" spans="1:63" x14ac:dyDescent="0.25">
      <c r="A522" t="s">
        <v>524</v>
      </c>
      <c r="B522">
        <v>47399</v>
      </c>
      <c r="C522">
        <v>31.67</v>
      </c>
      <c r="D522">
        <v>89.2</v>
      </c>
      <c r="E522" s="1">
        <v>2824.64</v>
      </c>
      <c r="F522" s="1">
        <v>2730.18</v>
      </c>
      <c r="G522">
        <v>1.5699999999999999E-2</v>
      </c>
      <c r="H522">
        <v>6.9999999999999999E-4</v>
      </c>
      <c r="I522">
        <v>2.0899999999999998E-2</v>
      </c>
      <c r="J522">
        <v>1.1999999999999999E-3</v>
      </c>
      <c r="K522">
        <v>3.4700000000000002E-2</v>
      </c>
      <c r="L522">
        <v>0.89419999999999999</v>
      </c>
      <c r="M522">
        <v>3.2599999999999997E-2</v>
      </c>
      <c r="N522">
        <v>0.22570000000000001</v>
      </c>
      <c r="O522">
        <v>1.0500000000000001E-2</v>
      </c>
      <c r="P522">
        <v>0.12670000000000001</v>
      </c>
      <c r="Q522" s="1">
        <v>62749.65</v>
      </c>
      <c r="R522">
        <v>0.21759999999999999</v>
      </c>
      <c r="S522">
        <v>0.183</v>
      </c>
      <c r="T522">
        <v>0.59930000000000005</v>
      </c>
      <c r="U522">
        <v>16.61</v>
      </c>
      <c r="V522" s="1">
        <v>88295.14</v>
      </c>
      <c r="W522">
        <v>166.99</v>
      </c>
      <c r="X522" s="1">
        <v>182517.75</v>
      </c>
      <c r="Y522">
        <v>0.79300000000000004</v>
      </c>
      <c r="Z522">
        <v>0.1502</v>
      </c>
      <c r="AA522">
        <v>5.6800000000000003E-2</v>
      </c>
      <c r="AB522">
        <v>0.20699999999999999</v>
      </c>
      <c r="AC522">
        <v>182.52</v>
      </c>
      <c r="AD522" s="1">
        <v>6370.42</v>
      </c>
      <c r="AE522">
        <v>754.43</v>
      </c>
      <c r="AF522" s="1">
        <v>175159.42</v>
      </c>
      <c r="AG522" t="s">
        <v>4</v>
      </c>
      <c r="AH522" s="1">
        <v>41042</v>
      </c>
      <c r="AI522" s="1">
        <v>70400.81</v>
      </c>
      <c r="AJ522">
        <v>54.33</v>
      </c>
      <c r="AK522">
        <v>33.29</v>
      </c>
      <c r="AL522">
        <v>37.24</v>
      </c>
      <c r="AM522">
        <v>4.88</v>
      </c>
      <c r="AN522" s="1">
        <v>1161.47</v>
      </c>
      <c r="AO522">
        <v>0.77049999999999996</v>
      </c>
      <c r="AP522" s="1">
        <v>1447.6</v>
      </c>
      <c r="AQ522" s="1">
        <v>1970.48</v>
      </c>
      <c r="AR522" s="1">
        <v>6312.09</v>
      </c>
      <c r="AS522">
        <v>645.85</v>
      </c>
      <c r="AT522">
        <v>301.27</v>
      </c>
      <c r="AU522" s="1">
        <v>10677.3</v>
      </c>
      <c r="AV522" s="1">
        <v>4465.26</v>
      </c>
      <c r="AW522">
        <v>0.37959999999999999</v>
      </c>
      <c r="AX522" s="1">
        <v>5743.75</v>
      </c>
      <c r="AY522">
        <v>0.48830000000000001</v>
      </c>
      <c r="AZ522" s="1">
        <v>1036.6400000000001</v>
      </c>
      <c r="BA522">
        <v>8.8099999999999998E-2</v>
      </c>
      <c r="BB522">
        <v>517.61</v>
      </c>
      <c r="BC522">
        <v>4.3999999999999997E-2</v>
      </c>
      <c r="BD522" s="1">
        <v>11763.26</v>
      </c>
      <c r="BE522" s="1">
        <v>2994.04</v>
      </c>
      <c r="BF522">
        <v>0.54090000000000005</v>
      </c>
      <c r="BG522">
        <v>0.5655</v>
      </c>
      <c r="BH522">
        <v>0.219</v>
      </c>
      <c r="BI522">
        <v>0.16800000000000001</v>
      </c>
      <c r="BJ522">
        <v>3.15E-2</v>
      </c>
      <c r="BK522">
        <v>1.6E-2</v>
      </c>
    </row>
    <row r="523" spans="1:63" x14ac:dyDescent="0.25">
      <c r="A523" t="s">
        <v>525</v>
      </c>
      <c r="B523">
        <v>44891</v>
      </c>
      <c r="C523">
        <v>49.33</v>
      </c>
      <c r="D523">
        <v>52.75</v>
      </c>
      <c r="E523" s="1">
        <v>2602.2399999999998</v>
      </c>
      <c r="F523" s="1">
        <v>2440.86</v>
      </c>
      <c r="G523">
        <v>7.7999999999999996E-3</v>
      </c>
      <c r="H523">
        <v>6.9999999999999999E-4</v>
      </c>
      <c r="I523">
        <v>1.9199999999999998E-2</v>
      </c>
      <c r="J523">
        <v>1E-3</v>
      </c>
      <c r="K523">
        <v>5.9400000000000001E-2</v>
      </c>
      <c r="L523">
        <v>0.86009999999999998</v>
      </c>
      <c r="M523">
        <v>5.1799999999999999E-2</v>
      </c>
      <c r="N523">
        <v>0.45140000000000002</v>
      </c>
      <c r="O523">
        <v>2.3900000000000001E-2</v>
      </c>
      <c r="P523">
        <v>0.1552</v>
      </c>
      <c r="Q523" s="1">
        <v>59893.120000000003</v>
      </c>
      <c r="R523">
        <v>0.19869999999999999</v>
      </c>
      <c r="S523">
        <v>0.1762</v>
      </c>
      <c r="T523">
        <v>0.62509999999999999</v>
      </c>
      <c r="U523">
        <v>18.260000000000002</v>
      </c>
      <c r="V523" s="1">
        <v>81489.39</v>
      </c>
      <c r="W523">
        <v>137.66</v>
      </c>
      <c r="X523" s="1">
        <v>141221.94</v>
      </c>
      <c r="Y523">
        <v>0.7298</v>
      </c>
      <c r="Z523">
        <v>0.21210000000000001</v>
      </c>
      <c r="AA523">
        <v>5.8200000000000002E-2</v>
      </c>
      <c r="AB523">
        <v>0.2702</v>
      </c>
      <c r="AC523">
        <v>141.22</v>
      </c>
      <c r="AD523" s="1">
        <v>4753.62</v>
      </c>
      <c r="AE523">
        <v>535.92999999999995</v>
      </c>
      <c r="AF523" s="1">
        <v>134601.93</v>
      </c>
      <c r="AG523" t="s">
        <v>4</v>
      </c>
      <c r="AH523" s="1">
        <v>31642</v>
      </c>
      <c r="AI523" s="1">
        <v>51760.92</v>
      </c>
      <c r="AJ523">
        <v>52.12</v>
      </c>
      <c r="AK523">
        <v>31.05</v>
      </c>
      <c r="AL523">
        <v>38.42</v>
      </c>
      <c r="AM523">
        <v>4.0999999999999996</v>
      </c>
      <c r="AN523" s="1">
        <v>1128.6600000000001</v>
      </c>
      <c r="AO523">
        <v>1.0146999999999999</v>
      </c>
      <c r="AP523" s="1">
        <v>1485.16</v>
      </c>
      <c r="AQ523" s="1">
        <v>1870.52</v>
      </c>
      <c r="AR523" s="1">
        <v>6520.56</v>
      </c>
      <c r="AS523">
        <v>645.15</v>
      </c>
      <c r="AT523">
        <v>325.38</v>
      </c>
      <c r="AU523" s="1">
        <v>10846.77</v>
      </c>
      <c r="AV523" s="1">
        <v>5693.47</v>
      </c>
      <c r="AW523">
        <v>0.4617</v>
      </c>
      <c r="AX523" s="1">
        <v>4592.34</v>
      </c>
      <c r="AY523">
        <v>0.37240000000000001</v>
      </c>
      <c r="AZ523" s="1">
        <v>1162.5899999999999</v>
      </c>
      <c r="BA523">
        <v>9.4299999999999995E-2</v>
      </c>
      <c r="BB523">
        <v>882.98</v>
      </c>
      <c r="BC523">
        <v>7.1599999999999997E-2</v>
      </c>
      <c r="BD523" s="1">
        <v>12331.37</v>
      </c>
      <c r="BE523" s="1">
        <v>4206.59</v>
      </c>
      <c r="BF523">
        <v>1.216</v>
      </c>
      <c r="BG523">
        <v>0.53610000000000002</v>
      </c>
      <c r="BH523">
        <v>0.22209999999999999</v>
      </c>
      <c r="BI523">
        <v>0.1956</v>
      </c>
      <c r="BJ523">
        <v>2.6499999999999999E-2</v>
      </c>
      <c r="BK523">
        <v>1.9599999999999999E-2</v>
      </c>
    </row>
    <row r="524" spans="1:63" x14ac:dyDescent="0.25">
      <c r="A524" t="s">
        <v>526</v>
      </c>
      <c r="B524">
        <v>45617</v>
      </c>
      <c r="C524">
        <v>40.14</v>
      </c>
      <c r="D524">
        <v>77.319999999999993</v>
      </c>
      <c r="E524" s="1">
        <v>3103.86</v>
      </c>
      <c r="F524" s="1">
        <v>2945.27</v>
      </c>
      <c r="G524">
        <v>1.66E-2</v>
      </c>
      <c r="H524">
        <v>5.9999999999999995E-4</v>
      </c>
      <c r="I524">
        <v>2.3800000000000002E-2</v>
      </c>
      <c r="J524">
        <v>1.2999999999999999E-3</v>
      </c>
      <c r="K524">
        <v>4.2299999999999997E-2</v>
      </c>
      <c r="L524">
        <v>0.877</v>
      </c>
      <c r="M524">
        <v>3.85E-2</v>
      </c>
      <c r="N524">
        <v>0.22289999999999999</v>
      </c>
      <c r="O524">
        <v>1.17E-2</v>
      </c>
      <c r="P524">
        <v>0.12809999999999999</v>
      </c>
      <c r="Q524" s="1">
        <v>63726.13</v>
      </c>
      <c r="R524">
        <v>0.20200000000000001</v>
      </c>
      <c r="S524">
        <v>0.1855</v>
      </c>
      <c r="T524">
        <v>0.61250000000000004</v>
      </c>
      <c r="U524">
        <v>18.37</v>
      </c>
      <c r="V524" s="1">
        <v>87269.34</v>
      </c>
      <c r="W524">
        <v>165.38</v>
      </c>
      <c r="X524" s="1">
        <v>180731.25</v>
      </c>
      <c r="Y524">
        <v>0.77300000000000002</v>
      </c>
      <c r="Z524">
        <v>0.16400000000000001</v>
      </c>
      <c r="AA524">
        <v>6.3E-2</v>
      </c>
      <c r="AB524">
        <v>0.22700000000000001</v>
      </c>
      <c r="AC524">
        <v>180.73</v>
      </c>
      <c r="AD524" s="1">
        <v>6289.03</v>
      </c>
      <c r="AE524">
        <v>725.21</v>
      </c>
      <c r="AF524" s="1">
        <v>178470.98</v>
      </c>
      <c r="AG524" t="s">
        <v>4</v>
      </c>
      <c r="AH524" s="1">
        <v>41042</v>
      </c>
      <c r="AI524" s="1">
        <v>70773.62</v>
      </c>
      <c r="AJ524">
        <v>53.61</v>
      </c>
      <c r="AK524">
        <v>33.31</v>
      </c>
      <c r="AL524">
        <v>37.69</v>
      </c>
      <c r="AM524">
        <v>4.84</v>
      </c>
      <c r="AN524" s="1">
        <v>1414.99</v>
      </c>
      <c r="AO524">
        <v>0.74490000000000001</v>
      </c>
      <c r="AP524" s="1">
        <v>1437.27</v>
      </c>
      <c r="AQ524" s="1">
        <v>1958.7</v>
      </c>
      <c r="AR524" s="1">
        <v>6254.1</v>
      </c>
      <c r="AS524">
        <v>671.14</v>
      </c>
      <c r="AT524">
        <v>346.45</v>
      </c>
      <c r="AU524" s="1">
        <v>10667.66</v>
      </c>
      <c r="AV524" s="1">
        <v>4556.3999999999996</v>
      </c>
      <c r="AW524">
        <v>0.38700000000000001</v>
      </c>
      <c r="AX524" s="1">
        <v>5707.63</v>
      </c>
      <c r="AY524">
        <v>0.48480000000000001</v>
      </c>
      <c r="AZ524">
        <v>971.16</v>
      </c>
      <c r="BA524">
        <v>8.2500000000000004E-2</v>
      </c>
      <c r="BB524">
        <v>537.54</v>
      </c>
      <c r="BC524">
        <v>4.5699999999999998E-2</v>
      </c>
      <c r="BD524" s="1">
        <v>11772.73</v>
      </c>
      <c r="BE524" s="1">
        <v>2951.45</v>
      </c>
      <c r="BF524">
        <v>0.54169999999999996</v>
      </c>
      <c r="BG524">
        <v>0.56789999999999996</v>
      </c>
      <c r="BH524">
        <v>0.21990000000000001</v>
      </c>
      <c r="BI524">
        <v>0.1668</v>
      </c>
      <c r="BJ524">
        <v>0.03</v>
      </c>
      <c r="BK524">
        <v>1.5299999999999999E-2</v>
      </c>
    </row>
    <row r="525" spans="1:63" x14ac:dyDescent="0.25">
      <c r="A525" t="s">
        <v>527</v>
      </c>
      <c r="B525">
        <v>44909</v>
      </c>
      <c r="C525">
        <v>41.71</v>
      </c>
      <c r="D525">
        <v>429.94</v>
      </c>
      <c r="E525" s="1">
        <v>17934.71</v>
      </c>
      <c r="F525" s="1">
        <v>13553.61</v>
      </c>
      <c r="G525">
        <v>2.0199999999999999E-2</v>
      </c>
      <c r="H525">
        <v>1E-3</v>
      </c>
      <c r="I525">
        <v>0.46929999999999999</v>
      </c>
      <c r="J525">
        <v>1.6000000000000001E-3</v>
      </c>
      <c r="K525">
        <v>0.1179</v>
      </c>
      <c r="L525">
        <v>0.31319999999999998</v>
      </c>
      <c r="M525">
        <v>7.6799999999999993E-2</v>
      </c>
      <c r="N525">
        <v>0.8911</v>
      </c>
      <c r="O525">
        <v>8.3699999999999997E-2</v>
      </c>
      <c r="P525">
        <v>0.19289999999999999</v>
      </c>
      <c r="Q525" s="1">
        <v>65041.5</v>
      </c>
      <c r="R525">
        <v>0.30620000000000003</v>
      </c>
      <c r="S525">
        <v>0.16220000000000001</v>
      </c>
      <c r="T525">
        <v>0.53159999999999996</v>
      </c>
      <c r="U525">
        <v>133.6</v>
      </c>
      <c r="V525" s="1">
        <v>84563.4</v>
      </c>
      <c r="W525">
        <v>133.82</v>
      </c>
      <c r="X525" s="1">
        <v>104503.33</v>
      </c>
      <c r="Y525">
        <v>0.58440000000000003</v>
      </c>
      <c r="Z525">
        <v>0.35239999999999999</v>
      </c>
      <c r="AA525">
        <v>6.3100000000000003E-2</v>
      </c>
      <c r="AB525">
        <v>0.41560000000000002</v>
      </c>
      <c r="AC525">
        <v>104.5</v>
      </c>
      <c r="AD525" s="1">
        <v>5016.17</v>
      </c>
      <c r="AE525">
        <v>465.8</v>
      </c>
      <c r="AF525" s="1">
        <v>78674.759999999995</v>
      </c>
      <c r="AG525" t="s">
        <v>4</v>
      </c>
      <c r="AH525" s="1">
        <v>26368</v>
      </c>
      <c r="AI525" s="1">
        <v>45601.17</v>
      </c>
      <c r="AJ525">
        <v>66.98</v>
      </c>
      <c r="AK525">
        <v>43.04</v>
      </c>
      <c r="AL525">
        <v>51.78</v>
      </c>
      <c r="AM525">
        <v>4.3600000000000003</v>
      </c>
      <c r="AN525">
        <v>0</v>
      </c>
      <c r="AO525">
        <v>1.1391</v>
      </c>
      <c r="AP525" s="1">
        <v>2203.2399999999998</v>
      </c>
      <c r="AQ525" s="1">
        <v>3074.88</v>
      </c>
      <c r="AR525" s="1">
        <v>7976.73</v>
      </c>
      <c r="AS525" s="1">
        <v>1049.4100000000001</v>
      </c>
      <c r="AT525">
        <v>640.52</v>
      </c>
      <c r="AU525" s="1">
        <v>14944.77</v>
      </c>
      <c r="AV525" s="1">
        <v>9897.39</v>
      </c>
      <c r="AW525">
        <v>0.52059999999999995</v>
      </c>
      <c r="AX525" s="1">
        <v>6226.27</v>
      </c>
      <c r="AY525">
        <v>0.32750000000000001</v>
      </c>
      <c r="AZ525">
        <v>872.76</v>
      </c>
      <c r="BA525">
        <v>4.5900000000000003E-2</v>
      </c>
      <c r="BB525" s="1">
        <v>2015.92</v>
      </c>
      <c r="BC525">
        <v>0.106</v>
      </c>
      <c r="BD525" s="1">
        <v>19012.349999999999</v>
      </c>
      <c r="BE525" s="1">
        <v>4746.97</v>
      </c>
      <c r="BF525">
        <v>1.776</v>
      </c>
      <c r="BG525">
        <v>0.46629999999999999</v>
      </c>
      <c r="BH525">
        <v>0.18160000000000001</v>
      </c>
      <c r="BI525">
        <v>0.31569999999999998</v>
      </c>
      <c r="BJ525">
        <v>2.5600000000000001E-2</v>
      </c>
      <c r="BK525">
        <v>1.09E-2</v>
      </c>
    </row>
    <row r="526" spans="1:63" x14ac:dyDescent="0.25">
      <c r="A526" t="s">
        <v>528</v>
      </c>
      <c r="B526">
        <v>44917</v>
      </c>
      <c r="C526">
        <v>13.9</v>
      </c>
      <c r="D526">
        <v>98.72</v>
      </c>
      <c r="E526" s="1">
        <v>1372.65</v>
      </c>
      <c r="F526" s="1">
        <v>1346.99</v>
      </c>
      <c r="G526">
        <v>6.8999999999999999E-3</v>
      </c>
      <c r="H526">
        <v>5.9999999999999995E-4</v>
      </c>
      <c r="I526">
        <v>2.9000000000000001E-2</v>
      </c>
      <c r="J526">
        <v>1.4E-3</v>
      </c>
      <c r="K526">
        <v>3.6700000000000003E-2</v>
      </c>
      <c r="L526">
        <v>0.871</v>
      </c>
      <c r="M526">
        <v>5.45E-2</v>
      </c>
      <c r="N526">
        <v>0.54049999999999998</v>
      </c>
      <c r="O526">
        <v>9.1999999999999998E-3</v>
      </c>
      <c r="P526">
        <v>0.16189999999999999</v>
      </c>
      <c r="Q526" s="1">
        <v>57077.9</v>
      </c>
      <c r="R526">
        <v>0.24940000000000001</v>
      </c>
      <c r="S526">
        <v>0.20030000000000001</v>
      </c>
      <c r="T526">
        <v>0.55030000000000001</v>
      </c>
      <c r="U526">
        <v>12.2</v>
      </c>
      <c r="V526" s="1">
        <v>71258.820000000007</v>
      </c>
      <c r="W526">
        <v>108.36</v>
      </c>
      <c r="X526" s="1">
        <v>123300.23</v>
      </c>
      <c r="Y526">
        <v>0.68940000000000001</v>
      </c>
      <c r="Z526">
        <v>0.22850000000000001</v>
      </c>
      <c r="AA526">
        <v>8.2100000000000006E-2</v>
      </c>
      <c r="AB526">
        <v>0.31059999999999999</v>
      </c>
      <c r="AC526">
        <v>123.3</v>
      </c>
      <c r="AD526" s="1">
        <v>4368.59</v>
      </c>
      <c r="AE526">
        <v>530.36</v>
      </c>
      <c r="AF526" s="1">
        <v>103771.68</v>
      </c>
      <c r="AG526" t="s">
        <v>4</v>
      </c>
      <c r="AH526" s="1">
        <v>30189</v>
      </c>
      <c r="AI526" s="1">
        <v>45284.26</v>
      </c>
      <c r="AJ526">
        <v>54.06</v>
      </c>
      <c r="AK526">
        <v>32.82</v>
      </c>
      <c r="AL526">
        <v>41.03</v>
      </c>
      <c r="AM526">
        <v>4.46</v>
      </c>
      <c r="AN526">
        <v>366.25</v>
      </c>
      <c r="AO526">
        <v>0.88719999999999999</v>
      </c>
      <c r="AP526" s="1">
        <v>1613.79</v>
      </c>
      <c r="AQ526" s="1">
        <v>1943.82</v>
      </c>
      <c r="AR526" s="1">
        <v>6678.65</v>
      </c>
      <c r="AS526">
        <v>603.05999999999995</v>
      </c>
      <c r="AT526">
        <v>358.03</v>
      </c>
      <c r="AU526" s="1">
        <v>11197.36</v>
      </c>
      <c r="AV526" s="1">
        <v>6951.77</v>
      </c>
      <c r="AW526">
        <v>0.52159999999999995</v>
      </c>
      <c r="AX526" s="1">
        <v>3809.5</v>
      </c>
      <c r="AY526">
        <v>0.2858</v>
      </c>
      <c r="AZ526" s="1">
        <v>1554.57</v>
      </c>
      <c r="BA526">
        <v>0.1166</v>
      </c>
      <c r="BB526" s="1">
        <v>1011.45</v>
      </c>
      <c r="BC526">
        <v>7.5899999999999995E-2</v>
      </c>
      <c r="BD526" s="1">
        <v>13327.3</v>
      </c>
      <c r="BE526" s="1">
        <v>5902.54</v>
      </c>
      <c r="BF526">
        <v>2.0895999999999999</v>
      </c>
      <c r="BG526">
        <v>0.51480000000000004</v>
      </c>
      <c r="BH526">
        <v>0.21240000000000001</v>
      </c>
      <c r="BI526">
        <v>0.2238</v>
      </c>
      <c r="BJ526">
        <v>3.15E-2</v>
      </c>
      <c r="BK526">
        <v>1.7399999999999999E-2</v>
      </c>
    </row>
    <row r="527" spans="1:63" x14ac:dyDescent="0.25">
      <c r="A527" t="s">
        <v>529</v>
      </c>
      <c r="B527">
        <v>91397</v>
      </c>
      <c r="C527">
        <v>84.33</v>
      </c>
      <c r="D527">
        <v>10.9</v>
      </c>
      <c r="E527">
        <v>919.42</v>
      </c>
      <c r="F527">
        <v>882.25</v>
      </c>
      <c r="G527">
        <v>1.6000000000000001E-3</v>
      </c>
      <c r="H527">
        <v>2.9999999999999997E-4</v>
      </c>
      <c r="I527">
        <v>4.7999999999999996E-3</v>
      </c>
      <c r="J527">
        <v>1.4E-3</v>
      </c>
      <c r="K527">
        <v>1.7100000000000001E-2</v>
      </c>
      <c r="L527">
        <v>0.9536</v>
      </c>
      <c r="M527">
        <v>2.1100000000000001E-2</v>
      </c>
      <c r="N527">
        <v>0.3871</v>
      </c>
      <c r="O527">
        <v>2.5999999999999999E-3</v>
      </c>
      <c r="P527">
        <v>0.14810000000000001</v>
      </c>
      <c r="Q527" s="1">
        <v>54754</v>
      </c>
      <c r="R527">
        <v>0.2482</v>
      </c>
      <c r="S527">
        <v>0.15840000000000001</v>
      </c>
      <c r="T527">
        <v>0.59340000000000004</v>
      </c>
      <c r="U527">
        <v>9.94</v>
      </c>
      <c r="V527" s="1">
        <v>60683.76</v>
      </c>
      <c r="W527">
        <v>88.7</v>
      </c>
      <c r="X527" s="1">
        <v>159354.18</v>
      </c>
      <c r="Y527">
        <v>0.83409999999999995</v>
      </c>
      <c r="Z527">
        <v>5.8200000000000002E-2</v>
      </c>
      <c r="AA527">
        <v>0.1076</v>
      </c>
      <c r="AB527">
        <v>0.16589999999999999</v>
      </c>
      <c r="AC527">
        <v>159.35</v>
      </c>
      <c r="AD527" s="1">
        <v>4276.37</v>
      </c>
      <c r="AE527">
        <v>485.16</v>
      </c>
      <c r="AF527" s="1">
        <v>145737.98000000001</v>
      </c>
      <c r="AG527" t="s">
        <v>4</v>
      </c>
      <c r="AH527" s="1">
        <v>33723</v>
      </c>
      <c r="AI527" s="1">
        <v>49784.44</v>
      </c>
      <c r="AJ527">
        <v>38.57</v>
      </c>
      <c r="AK527">
        <v>24.66</v>
      </c>
      <c r="AL527">
        <v>26.8</v>
      </c>
      <c r="AM527">
        <v>4.53</v>
      </c>
      <c r="AN527" s="1">
        <v>1407.17</v>
      </c>
      <c r="AO527">
        <v>1.2767999999999999</v>
      </c>
      <c r="AP527" s="1">
        <v>1612.18</v>
      </c>
      <c r="AQ527" s="1">
        <v>2398.4699999999998</v>
      </c>
      <c r="AR527" s="1">
        <v>6657.36</v>
      </c>
      <c r="AS527">
        <v>566.51</v>
      </c>
      <c r="AT527">
        <v>284.64</v>
      </c>
      <c r="AU527" s="1">
        <v>11519.17</v>
      </c>
      <c r="AV527" s="1">
        <v>6974.7</v>
      </c>
      <c r="AW527">
        <v>0.51100000000000001</v>
      </c>
      <c r="AX527" s="1">
        <v>4403.9399999999996</v>
      </c>
      <c r="AY527">
        <v>0.3226</v>
      </c>
      <c r="AZ527" s="1">
        <v>1456.07</v>
      </c>
      <c r="BA527">
        <v>0.1067</v>
      </c>
      <c r="BB527">
        <v>815.39</v>
      </c>
      <c r="BC527">
        <v>5.9700000000000003E-2</v>
      </c>
      <c r="BD527" s="1">
        <v>13650.11</v>
      </c>
      <c r="BE527" s="1">
        <v>5976.09</v>
      </c>
      <c r="BF527">
        <v>2.0384000000000002</v>
      </c>
      <c r="BG527">
        <v>0.50970000000000004</v>
      </c>
      <c r="BH527">
        <v>0.21859999999999999</v>
      </c>
      <c r="BI527">
        <v>0.20910000000000001</v>
      </c>
      <c r="BJ527">
        <v>3.7600000000000001E-2</v>
      </c>
      <c r="BK527">
        <v>2.5000000000000001E-2</v>
      </c>
    </row>
    <row r="528" spans="1:63" x14ac:dyDescent="0.25">
      <c r="A528" t="s">
        <v>530</v>
      </c>
      <c r="B528">
        <v>48876</v>
      </c>
      <c r="C528">
        <v>139.43</v>
      </c>
      <c r="D528">
        <v>13.15</v>
      </c>
      <c r="E528" s="1">
        <v>1833.95</v>
      </c>
      <c r="F528" s="1">
        <v>1834.36</v>
      </c>
      <c r="G528">
        <v>3.3E-3</v>
      </c>
      <c r="H528">
        <v>5.0000000000000001E-4</v>
      </c>
      <c r="I528">
        <v>6.8999999999999999E-3</v>
      </c>
      <c r="J528">
        <v>1E-3</v>
      </c>
      <c r="K528">
        <v>2.4799999999999999E-2</v>
      </c>
      <c r="L528">
        <v>0.93520000000000003</v>
      </c>
      <c r="M528">
        <v>2.8299999999999999E-2</v>
      </c>
      <c r="N528">
        <v>0.35270000000000001</v>
      </c>
      <c r="O528">
        <v>2.5999999999999999E-3</v>
      </c>
      <c r="P528">
        <v>0.13930000000000001</v>
      </c>
      <c r="Q528" s="1">
        <v>57093.47</v>
      </c>
      <c r="R528">
        <v>0.2162</v>
      </c>
      <c r="S528">
        <v>0.1767</v>
      </c>
      <c r="T528">
        <v>0.60709999999999997</v>
      </c>
      <c r="U528">
        <v>15.42</v>
      </c>
      <c r="V528" s="1">
        <v>74216.03</v>
      </c>
      <c r="W528">
        <v>114.27</v>
      </c>
      <c r="X528" s="1">
        <v>175953.39</v>
      </c>
      <c r="Y528">
        <v>0.77480000000000004</v>
      </c>
      <c r="Z528">
        <v>0.10580000000000001</v>
      </c>
      <c r="AA528">
        <v>0.11940000000000001</v>
      </c>
      <c r="AB528">
        <v>0.22520000000000001</v>
      </c>
      <c r="AC528">
        <v>175.95</v>
      </c>
      <c r="AD528" s="1">
        <v>4783.92</v>
      </c>
      <c r="AE528">
        <v>508.97</v>
      </c>
      <c r="AF528" s="1">
        <v>162488.13</v>
      </c>
      <c r="AG528" t="s">
        <v>4</v>
      </c>
      <c r="AH528" s="1">
        <v>35396</v>
      </c>
      <c r="AI528" s="1">
        <v>55779.61</v>
      </c>
      <c r="AJ528">
        <v>40.799999999999997</v>
      </c>
      <c r="AK528">
        <v>24.95</v>
      </c>
      <c r="AL528">
        <v>28.45</v>
      </c>
      <c r="AM528">
        <v>4.0999999999999996</v>
      </c>
      <c r="AN528" s="1">
        <v>1556.66</v>
      </c>
      <c r="AO528">
        <v>1.0948</v>
      </c>
      <c r="AP528" s="1">
        <v>1409.12</v>
      </c>
      <c r="AQ528" s="1">
        <v>2243.64</v>
      </c>
      <c r="AR528" s="1">
        <v>6476.92</v>
      </c>
      <c r="AS528">
        <v>573.32000000000005</v>
      </c>
      <c r="AT528">
        <v>334.74</v>
      </c>
      <c r="AU528" s="1">
        <v>11037.74</v>
      </c>
      <c r="AV528" s="1">
        <v>5669.4</v>
      </c>
      <c r="AW528">
        <v>0.45390000000000003</v>
      </c>
      <c r="AX528" s="1">
        <v>4648.8599999999997</v>
      </c>
      <c r="AY528">
        <v>0.37219999999999998</v>
      </c>
      <c r="AZ528" s="1">
        <v>1484.57</v>
      </c>
      <c r="BA528">
        <v>0.11890000000000001</v>
      </c>
      <c r="BB528">
        <v>686.79</v>
      </c>
      <c r="BC528">
        <v>5.5E-2</v>
      </c>
      <c r="BD528" s="1">
        <v>12489.63</v>
      </c>
      <c r="BE528" s="1">
        <v>5026.3100000000004</v>
      </c>
      <c r="BF528">
        <v>1.3935</v>
      </c>
      <c r="BG528">
        <v>0.54279999999999995</v>
      </c>
      <c r="BH528">
        <v>0.22939999999999999</v>
      </c>
      <c r="BI528">
        <v>0.1696</v>
      </c>
      <c r="BJ528">
        <v>3.7100000000000001E-2</v>
      </c>
      <c r="BK528">
        <v>2.1100000000000001E-2</v>
      </c>
    </row>
    <row r="529" spans="1:63" x14ac:dyDescent="0.25">
      <c r="A529" t="s">
        <v>531</v>
      </c>
      <c r="B529">
        <v>46680</v>
      </c>
      <c r="C529">
        <v>111.52</v>
      </c>
      <c r="D529">
        <v>8</v>
      </c>
      <c r="E529">
        <v>892.08</v>
      </c>
      <c r="F529">
        <v>893.69</v>
      </c>
      <c r="G529">
        <v>1.5E-3</v>
      </c>
      <c r="H529">
        <v>2.9999999999999997E-4</v>
      </c>
      <c r="I529">
        <v>4.1999999999999997E-3</v>
      </c>
      <c r="J529">
        <v>1.2999999999999999E-3</v>
      </c>
      <c r="K529">
        <v>1.46E-2</v>
      </c>
      <c r="L529">
        <v>0.96079999999999999</v>
      </c>
      <c r="M529">
        <v>1.7299999999999999E-2</v>
      </c>
      <c r="N529">
        <v>0.35470000000000002</v>
      </c>
      <c r="O529">
        <v>1E-3</v>
      </c>
      <c r="P529">
        <v>0.1406</v>
      </c>
      <c r="Q529" s="1">
        <v>55485.83</v>
      </c>
      <c r="R529">
        <v>0.21840000000000001</v>
      </c>
      <c r="S529">
        <v>0.1668</v>
      </c>
      <c r="T529">
        <v>0.61480000000000001</v>
      </c>
      <c r="U529">
        <v>9.4499999999999993</v>
      </c>
      <c r="V529" s="1">
        <v>63439.28</v>
      </c>
      <c r="W529">
        <v>90.74</v>
      </c>
      <c r="X529" s="1">
        <v>181137.1</v>
      </c>
      <c r="Y529">
        <v>0.78349999999999997</v>
      </c>
      <c r="Z529">
        <v>7.2099999999999997E-2</v>
      </c>
      <c r="AA529">
        <v>0.1444</v>
      </c>
      <c r="AB529">
        <v>0.2165</v>
      </c>
      <c r="AC529">
        <v>181.14</v>
      </c>
      <c r="AD529" s="1">
        <v>4848.22</v>
      </c>
      <c r="AE529">
        <v>515.36</v>
      </c>
      <c r="AF529" s="1">
        <v>163028.76</v>
      </c>
      <c r="AG529" t="s">
        <v>4</v>
      </c>
      <c r="AH529" s="1">
        <v>33484</v>
      </c>
      <c r="AI529" s="1">
        <v>52311.98</v>
      </c>
      <c r="AJ529">
        <v>36.46</v>
      </c>
      <c r="AK529">
        <v>24.64</v>
      </c>
      <c r="AL529">
        <v>27.04</v>
      </c>
      <c r="AM529">
        <v>4.4000000000000004</v>
      </c>
      <c r="AN529" s="1">
        <v>1354.77</v>
      </c>
      <c r="AO529">
        <v>1.3333999999999999</v>
      </c>
      <c r="AP529" s="1">
        <v>1623.89</v>
      </c>
      <c r="AQ529" s="1">
        <v>2335.8200000000002</v>
      </c>
      <c r="AR529" s="1">
        <v>6964.62</v>
      </c>
      <c r="AS529">
        <v>572.63</v>
      </c>
      <c r="AT529">
        <v>344.52</v>
      </c>
      <c r="AU529" s="1">
        <v>11841.47</v>
      </c>
      <c r="AV529" s="1">
        <v>6519.6</v>
      </c>
      <c r="AW529">
        <v>0.47660000000000002</v>
      </c>
      <c r="AX529" s="1">
        <v>4773.5600000000004</v>
      </c>
      <c r="AY529">
        <v>0.34889999999999999</v>
      </c>
      <c r="AZ529" s="1">
        <v>1669.36</v>
      </c>
      <c r="BA529">
        <v>0.122</v>
      </c>
      <c r="BB529">
        <v>717.93</v>
      </c>
      <c r="BC529">
        <v>5.2499999999999998E-2</v>
      </c>
      <c r="BD529" s="1">
        <v>13680.44</v>
      </c>
      <c r="BE529" s="1">
        <v>5759.94</v>
      </c>
      <c r="BF529">
        <v>1.8926000000000001</v>
      </c>
      <c r="BG529">
        <v>0.51739999999999997</v>
      </c>
      <c r="BH529">
        <v>0.2213</v>
      </c>
      <c r="BI529">
        <v>0.191</v>
      </c>
      <c r="BJ529">
        <v>3.7699999999999997E-2</v>
      </c>
      <c r="BK529">
        <v>3.2500000000000001E-2</v>
      </c>
    </row>
    <row r="530" spans="1:63" x14ac:dyDescent="0.25">
      <c r="A530" t="s">
        <v>532</v>
      </c>
      <c r="B530">
        <v>46201</v>
      </c>
      <c r="C530">
        <v>90.1</v>
      </c>
      <c r="D530">
        <v>10.45</v>
      </c>
      <c r="E530">
        <v>941.49</v>
      </c>
      <c r="F530">
        <v>938.51</v>
      </c>
      <c r="G530">
        <v>2E-3</v>
      </c>
      <c r="H530">
        <v>5.9999999999999995E-4</v>
      </c>
      <c r="I530">
        <v>5.1999999999999998E-3</v>
      </c>
      <c r="J530">
        <v>1.1999999999999999E-3</v>
      </c>
      <c r="K530">
        <v>2.1999999999999999E-2</v>
      </c>
      <c r="L530">
        <v>0.94489999999999996</v>
      </c>
      <c r="M530">
        <v>2.4199999999999999E-2</v>
      </c>
      <c r="N530">
        <v>0.36120000000000002</v>
      </c>
      <c r="O530">
        <v>8.0000000000000004E-4</v>
      </c>
      <c r="P530">
        <v>0.14979999999999999</v>
      </c>
      <c r="Q530" s="1">
        <v>55847.68</v>
      </c>
      <c r="R530">
        <v>0.23280000000000001</v>
      </c>
      <c r="S530">
        <v>0.16350000000000001</v>
      </c>
      <c r="T530">
        <v>0.60370000000000001</v>
      </c>
      <c r="U530">
        <v>8.0299999999999994</v>
      </c>
      <c r="V530" s="1">
        <v>71790.899999999994</v>
      </c>
      <c r="W530">
        <v>112.51</v>
      </c>
      <c r="X530" s="1">
        <v>166733.4</v>
      </c>
      <c r="Y530">
        <v>0.83130000000000004</v>
      </c>
      <c r="Z530">
        <v>6.7199999999999996E-2</v>
      </c>
      <c r="AA530">
        <v>0.10150000000000001</v>
      </c>
      <c r="AB530">
        <v>0.16869999999999999</v>
      </c>
      <c r="AC530">
        <v>166.73</v>
      </c>
      <c r="AD530" s="1">
        <v>4385.08</v>
      </c>
      <c r="AE530">
        <v>508.01</v>
      </c>
      <c r="AF530" s="1">
        <v>155794.97</v>
      </c>
      <c r="AG530" t="s">
        <v>4</v>
      </c>
      <c r="AH530" s="1">
        <v>35187</v>
      </c>
      <c r="AI530" s="1">
        <v>53590.77</v>
      </c>
      <c r="AJ530">
        <v>37.979999999999997</v>
      </c>
      <c r="AK530">
        <v>24.45</v>
      </c>
      <c r="AL530">
        <v>28.17</v>
      </c>
      <c r="AM530">
        <v>4.45</v>
      </c>
      <c r="AN530" s="1">
        <v>1460.15</v>
      </c>
      <c r="AO530">
        <v>1.2854000000000001</v>
      </c>
      <c r="AP530" s="1">
        <v>1505.92</v>
      </c>
      <c r="AQ530" s="1">
        <v>2346.5300000000002</v>
      </c>
      <c r="AR530" s="1">
        <v>6544.28</v>
      </c>
      <c r="AS530">
        <v>557.36</v>
      </c>
      <c r="AT530">
        <v>335.48</v>
      </c>
      <c r="AU530" s="1">
        <v>11289.58</v>
      </c>
      <c r="AV530" s="1">
        <v>6379.87</v>
      </c>
      <c r="AW530">
        <v>0.47499999999999998</v>
      </c>
      <c r="AX530" s="1">
        <v>4604.92</v>
      </c>
      <c r="AY530">
        <v>0.34289999999999998</v>
      </c>
      <c r="AZ530" s="1">
        <v>1696.16</v>
      </c>
      <c r="BA530">
        <v>0.1263</v>
      </c>
      <c r="BB530">
        <v>749.17</v>
      </c>
      <c r="BC530">
        <v>5.5800000000000002E-2</v>
      </c>
      <c r="BD530" s="1">
        <v>13430.13</v>
      </c>
      <c r="BE530" s="1">
        <v>5615.57</v>
      </c>
      <c r="BF530">
        <v>1.7412000000000001</v>
      </c>
      <c r="BG530">
        <v>0.52310000000000001</v>
      </c>
      <c r="BH530">
        <v>0.2223</v>
      </c>
      <c r="BI530">
        <v>0.19259999999999999</v>
      </c>
      <c r="BJ530">
        <v>3.3099999999999997E-2</v>
      </c>
      <c r="BK530">
        <v>2.8899999999999999E-2</v>
      </c>
    </row>
    <row r="531" spans="1:63" x14ac:dyDescent="0.25">
      <c r="A531" t="s">
        <v>533</v>
      </c>
      <c r="B531">
        <v>45922</v>
      </c>
      <c r="C531">
        <v>76.099999999999994</v>
      </c>
      <c r="D531">
        <v>14.94</v>
      </c>
      <c r="E531" s="1">
        <v>1137.1099999999999</v>
      </c>
      <c r="F531" s="1">
        <v>1128.42</v>
      </c>
      <c r="G531">
        <v>1.6999999999999999E-3</v>
      </c>
      <c r="H531">
        <v>2.9999999999999997E-4</v>
      </c>
      <c r="I531">
        <v>7.7999999999999996E-3</v>
      </c>
      <c r="J531">
        <v>8.0000000000000004E-4</v>
      </c>
      <c r="K531">
        <v>9.9000000000000008E-3</v>
      </c>
      <c r="L531">
        <v>0.94750000000000001</v>
      </c>
      <c r="M531">
        <v>3.2099999999999997E-2</v>
      </c>
      <c r="N531">
        <v>0.94820000000000004</v>
      </c>
      <c r="O531">
        <v>4.0000000000000002E-4</v>
      </c>
      <c r="P531">
        <v>0.18360000000000001</v>
      </c>
      <c r="Q531" s="1">
        <v>54230.75</v>
      </c>
      <c r="R531">
        <v>0.2392</v>
      </c>
      <c r="S531">
        <v>0.17349999999999999</v>
      </c>
      <c r="T531">
        <v>0.58720000000000006</v>
      </c>
      <c r="U531">
        <v>11.58</v>
      </c>
      <c r="V531" s="1">
        <v>72622.2</v>
      </c>
      <c r="W531">
        <v>94.35</v>
      </c>
      <c r="X531" s="1">
        <v>100697.55</v>
      </c>
      <c r="Y531">
        <v>0.69540000000000002</v>
      </c>
      <c r="Z531">
        <v>0.1348</v>
      </c>
      <c r="AA531">
        <v>0.16969999999999999</v>
      </c>
      <c r="AB531">
        <v>0.30459999999999998</v>
      </c>
      <c r="AC531">
        <v>100.7</v>
      </c>
      <c r="AD531" s="1">
        <v>2470.2800000000002</v>
      </c>
      <c r="AE531">
        <v>283.5</v>
      </c>
      <c r="AF531" s="1">
        <v>95546.559999999998</v>
      </c>
      <c r="AG531" t="s">
        <v>4</v>
      </c>
      <c r="AH531" s="1">
        <v>28975</v>
      </c>
      <c r="AI531" s="1">
        <v>42691.32</v>
      </c>
      <c r="AJ531">
        <v>32.270000000000003</v>
      </c>
      <c r="AK531">
        <v>23.13</v>
      </c>
      <c r="AL531">
        <v>25.35</v>
      </c>
      <c r="AM531">
        <v>3.55</v>
      </c>
      <c r="AN531">
        <v>292.04000000000002</v>
      </c>
      <c r="AO531">
        <v>0.78769999999999996</v>
      </c>
      <c r="AP531" s="1">
        <v>1645.26</v>
      </c>
      <c r="AQ531" s="1">
        <v>2901.16</v>
      </c>
      <c r="AR531" s="1">
        <v>7455.45</v>
      </c>
      <c r="AS531">
        <v>634.04</v>
      </c>
      <c r="AT531">
        <v>372.22</v>
      </c>
      <c r="AU531" s="1">
        <v>13008.14</v>
      </c>
      <c r="AV531" s="1">
        <v>9935.23</v>
      </c>
      <c r="AW531">
        <v>0.66990000000000005</v>
      </c>
      <c r="AX531" s="1">
        <v>2087.56</v>
      </c>
      <c r="AY531">
        <v>0.14080000000000001</v>
      </c>
      <c r="AZ531" s="1">
        <v>1405.13</v>
      </c>
      <c r="BA531">
        <v>9.4700000000000006E-2</v>
      </c>
      <c r="BB531" s="1">
        <v>1402.34</v>
      </c>
      <c r="BC531">
        <v>9.4600000000000004E-2</v>
      </c>
      <c r="BD531" s="1">
        <v>14830.27</v>
      </c>
      <c r="BE531" s="1">
        <v>9046.01</v>
      </c>
      <c r="BF531">
        <v>4.5274999999999999</v>
      </c>
      <c r="BG531">
        <v>0.49759999999999999</v>
      </c>
      <c r="BH531">
        <v>0.2351</v>
      </c>
      <c r="BI531">
        <v>0.21199999999999999</v>
      </c>
      <c r="BJ531">
        <v>3.78E-2</v>
      </c>
      <c r="BK531">
        <v>1.7500000000000002E-2</v>
      </c>
    </row>
    <row r="532" spans="1:63" x14ac:dyDescent="0.25">
      <c r="A532" t="s">
        <v>534</v>
      </c>
      <c r="B532">
        <v>50591</v>
      </c>
      <c r="C532">
        <v>97</v>
      </c>
      <c r="D532">
        <v>16.46</v>
      </c>
      <c r="E532" s="1">
        <v>1596.6</v>
      </c>
      <c r="F532" s="1">
        <v>1590.16</v>
      </c>
      <c r="G532">
        <v>2.8E-3</v>
      </c>
      <c r="H532">
        <v>2.9999999999999997E-4</v>
      </c>
      <c r="I532">
        <v>6.7000000000000002E-3</v>
      </c>
      <c r="J532">
        <v>1E-3</v>
      </c>
      <c r="K532">
        <v>2.1299999999999999E-2</v>
      </c>
      <c r="L532">
        <v>0.94430000000000003</v>
      </c>
      <c r="M532">
        <v>2.35E-2</v>
      </c>
      <c r="N532">
        <v>0.34670000000000001</v>
      </c>
      <c r="O532">
        <v>2.3E-3</v>
      </c>
      <c r="P532">
        <v>0.13750000000000001</v>
      </c>
      <c r="Q532" s="1">
        <v>56597.26</v>
      </c>
      <c r="R532">
        <v>0.21129999999999999</v>
      </c>
      <c r="S532">
        <v>0.18959999999999999</v>
      </c>
      <c r="T532">
        <v>0.59909999999999997</v>
      </c>
      <c r="U532">
        <v>13.22</v>
      </c>
      <c r="V532" s="1">
        <v>72572.259999999995</v>
      </c>
      <c r="W532">
        <v>116.26</v>
      </c>
      <c r="X532" s="1">
        <v>158884.44</v>
      </c>
      <c r="Y532">
        <v>0.79630000000000001</v>
      </c>
      <c r="Z532">
        <v>0.1024</v>
      </c>
      <c r="AA532">
        <v>0.1012</v>
      </c>
      <c r="AB532">
        <v>0.20369999999999999</v>
      </c>
      <c r="AC532">
        <v>158.88</v>
      </c>
      <c r="AD532" s="1">
        <v>4517.74</v>
      </c>
      <c r="AE532">
        <v>502.07</v>
      </c>
      <c r="AF532" s="1">
        <v>148311.38</v>
      </c>
      <c r="AG532" t="s">
        <v>4</v>
      </c>
      <c r="AH532" s="1">
        <v>34508</v>
      </c>
      <c r="AI532" s="1">
        <v>54982.85</v>
      </c>
      <c r="AJ532">
        <v>43.11</v>
      </c>
      <c r="AK532">
        <v>26.78</v>
      </c>
      <c r="AL532">
        <v>31.17</v>
      </c>
      <c r="AM532">
        <v>4.6399999999999997</v>
      </c>
      <c r="AN532" s="1">
        <v>1348.01</v>
      </c>
      <c r="AO532">
        <v>1.0402</v>
      </c>
      <c r="AP532" s="1">
        <v>1412.31</v>
      </c>
      <c r="AQ532" s="1">
        <v>2198.02</v>
      </c>
      <c r="AR532" s="1">
        <v>6513.34</v>
      </c>
      <c r="AS532">
        <v>539.82000000000005</v>
      </c>
      <c r="AT532">
        <v>310.44</v>
      </c>
      <c r="AU532" s="1">
        <v>10973.93</v>
      </c>
      <c r="AV532" s="1">
        <v>5972.43</v>
      </c>
      <c r="AW532">
        <v>0.47670000000000001</v>
      </c>
      <c r="AX532" s="1">
        <v>4268.72</v>
      </c>
      <c r="AY532">
        <v>0.3407</v>
      </c>
      <c r="AZ532" s="1">
        <v>1571.17</v>
      </c>
      <c r="BA532">
        <v>0.12540000000000001</v>
      </c>
      <c r="BB532">
        <v>715.64</v>
      </c>
      <c r="BC532">
        <v>5.7099999999999998E-2</v>
      </c>
      <c r="BD532" s="1">
        <v>12527.96</v>
      </c>
      <c r="BE532" s="1">
        <v>5289.11</v>
      </c>
      <c r="BF532">
        <v>1.4934000000000001</v>
      </c>
      <c r="BG532">
        <v>0.53039999999999998</v>
      </c>
      <c r="BH532">
        <v>0.23219999999999999</v>
      </c>
      <c r="BI532">
        <v>0.19020000000000001</v>
      </c>
      <c r="BJ532">
        <v>3.39E-2</v>
      </c>
      <c r="BK532">
        <v>1.32E-2</v>
      </c>
    </row>
    <row r="533" spans="1:63" x14ac:dyDescent="0.25">
      <c r="A533" t="s">
        <v>535</v>
      </c>
      <c r="B533">
        <v>48694</v>
      </c>
      <c r="C533">
        <v>17.52</v>
      </c>
      <c r="D533">
        <v>225.75</v>
      </c>
      <c r="E533" s="1">
        <v>3956.04</v>
      </c>
      <c r="F533" s="1">
        <v>3177.55</v>
      </c>
      <c r="G533">
        <v>2.8E-3</v>
      </c>
      <c r="H533">
        <v>5.9999999999999995E-4</v>
      </c>
      <c r="I533">
        <v>0.3518</v>
      </c>
      <c r="J533">
        <v>1.1999999999999999E-3</v>
      </c>
      <c r="K533">
        <v>0.1113</v>
      </c>
      <c r="L533">
        <v>0.41320000000000001</v>
      </c>
      <c r="M533">
        <v>0.1192</v>
      </c>
      <c r="N533">
        <v>0.97689999999999999</v>
      </c>
      <c r="O533">
        <v>3.9399999999999998E-2</v>
      </c>
      <c r="P533">
        <v>0.19139999999999999</v>
      </c>
      <c r="Q533" s="1">
        <v>57070.720000000001</v>
      </c>
      <c r="R533">
        <v>0.30980000000000002</v>
      </c>
      <c r="S533">
        <v>0.16589999999999999</v>
      </c>
      <c r="T533">
        <v>0.5242</v>
      </c>
      <c r="U533">
        <v>31.26</v>
      </c>
      <c r="V533" s="1">
        <v>79976.69</v>
      </c>
      <c r="W533">
        <v>124.4</v>
      </c>
      <c r="X533" s="1">
        <v>81737.73</v>
      </c>
      <c r="Y533">
        <v>0.62619999999999998</v>
      </c>
      <c r="Z533">
        <v>0.2969</v>
      </c>
      <c r="AA533">
        <v>7.6899999999999996E-2</v>
      </c>
      <c r="AB533">
        <v>0.37380000000000002</v>
      </c>
      <c r="AC533">
        <v>81.739999999999995</v>
      </c>
      <c r="AD533" s="1">
        <v>3458.24</v>
      </c>
      <c r="AE533">
        <v>429.84</v>
      </c>
      <c r="AF533" s="1">
        <v>74666.759999999995</v>
      </c>
      <c r="AG533" t="s">
        <v>4</v>
      </c>
      <c r="AH533" s="1">
        <v>25885</v>
      </c>
      <c r="AI533" s="1">
        <v>38612.910000000003</v>
      </c>
      <c r="AJ533">
        <v>57.65</v>
      </c>
      <c r="AK533">
        <v>38.909999999999997</v>
      </c>
      <c r="AL533">
        <v>43.86</v>
      </c>
      <c r="AM533">
        <v>4.63</v>
      </c>
      <c r="AN533">
        <v>2.13</v>
      </c>
      <c r="AO533">
        <v>1.0585</v>
      </c>
      <c r="AP533" s="1">
        <v>1892.15</v>
      </c>
      <c r="AQ533" s="1">
        <v>2748.86</v>
      </c>
      <c r="AR533" s="1">
        <v>7314.39</v>
      </c>
      <c r="AS533">
        <v>878.63</v>
      </c>
      <c r="AT533">
        <v>545.9</v>
      </c>
      <c r="AU533" s="1">
        <v>13379.92</v>
      </c>
      <c r="AV533" s="1">
        <v>10539.71</v>
      </c>
      <c r="AW533">
        <v>0.61919999999999997</v>
      </c>
      <c r="AX533" s="1">
        <v>3738.29</v>
      </c>
      <c r="AY533">
        <v>0.21959999999999999</v>
      </c>
      <c r="AZ533">
        <v>900.47</v>
      </c>
      <c r="BA533">
        <v>5.2900000000000003E-2</v>
      </c>
      <c r="BB533" s="1">
        <v>1843.59</v>
      </c>
      <c r="BC533">
        <v>0.10829999999999999</v>
      </c>
      <c r="BD533" s="1">
        <v>17022.060000000001</v>
      </c>
      <c r="BE533" s="1">
        <v>6135.99</v>
      </c>
      <c r="BF533">
        <v>3.4047999999999998</v>
      </c>
      <c r="BG533">
        <v>0.46779999999999999</v>
      </c>
      <c r="BH533">
        <v>0.18770000000000001</v>
      </c>
      <c r="BI533">
        <v>0.30830000000000002</v>
      </c>
      <c r="BJ533">
        <v>2.4899999999999999E-2</v>
      </c>
      <c r="BK533">
        <v>1.1299999999999999E-2</v>
      </c>
    </row>
    <row r="534" spans="1:63" x14ac:dyDescent="0.25">
      <c r="A534" t="s">
        <v>536</v>
      </c>
      <c r="B534">
        <v>44925</v>
      </c>
      <c r="C534">
        <v>32.19</v>
      </c>
      <c r="D534">
        <v>131.84</v>
      </c>
      <c r="E534" s="1">
        <v>4243.9399999999996</v>
      </c>
      <c r="F534" s="1">
        <v>4031.93</v>
      </c>
      <c r="G534">
        <v>2.1000000000000001E-2</v>
      </c>
      <c r="H534">
        <v>1.1000000000000001E-3</v>
      </c>
      <c r="I534">
        <v>6.3899999999999998E-2</v>
      </c>
      <c r="J534">
        <v>1.4E-3</v>
      </c>
      <c r="K534">
        <v>6.25E-2</v>
      </c>
      <c r="L534">
        <v>0.79590000000000005</v>
      </c>
      <c r="M534">
        <v>5.4100000000000002E-2</v>
      </c>
      <c r="N534">
        <v>0.3498</v>
      </c>
      <c r="O534">
        <v>2.12E-2</v>
      </c>
      <c r="P534">
        <v>0.14660000000000001</v>
      </c>
      <c r="Q534" s="1">
        <v>63869.48</v>
      </c>
      <c r="R534">
        <v>0.20050000000000001</v>
      </c>
      <c r="S534">
        <v>0.18709999999999999</v>
      </c>
      <c r="T534">
        <v>0.61240000000000006</v>
      </c>
      <c r="U534">
        <v>25.32</v>
      </c>
      <c r="V534" s="1">
        <v>88492.28</v>
      </c>
      <c r="W534">
        <v>163.72999999999999</v>
      </c>
      <c r="X534" s="1">
        <v>175482.23</v>
      </c>
      <c r="Y534">
        <v>0.70989999999999998</v>
      </c>
      <c r="Z534">
        <v>0.24759999999999999</v>
      </c>
      <c r="AA534">
        <v>4.2500000000000003E-2</v>
      </c>
      <c r="AB534">
        <v>0.29010000000000002</v>
      </c>
      <c r="AC534">
        <v>175.48</v>
      </c>
      <c r="AD534" s="1">
        <v>7045.1</v>
      </c>
      <c r="AE534">
        <v>758.05</v>
      </c>
      <c r="AF534" s="1">
        <v>165856.79</v>
      </c>
      <c r="AG534" t="s">
        <v>4</v>
      </c>
      <c r="AH534" s="1">
        <v>37782</v>
      </c>
      <c r="AI534" s="1">
        <v>59961.760000000002</v>
      </c>
      <c r="AJ534">
        <v>63.27</v>
      </c>
      <c r="AK534">
        <v>37.69</v>
      </c>
      <c r="AL534">
        <v>44.44</v>
      </c>
      <c r="AM534">
        <v>4.8</v>
      </c>
      <c r="AN534" s="1">
        <v>2471.16</v>
      </c>
      <c r="AO534">
        <v>0.87609999999999999</v>
      </c>
      <c r="AP534" s="1">
        <v>1511.47</v>
      </c>
      <c r="AQ534" s="1">
        <v>2015.77</v>
      </c>
      <c r="AR534" s="1">
        <v>6869.31</v>
      </c>
      <c r="AS534">
        <v>670.01</v>
      </c>
      <c r="AT534">
        <v>302.27</v>
      </c>
      <c r="AU534" s="1">
        <v>11368.83</v>
      </c>
      <c r="AV534" s="1">
        <v>4460.28</v>
      </c>
      <c r="AW534">
        <v>0.35199999999999998</v>
      </c>
      <c r="AX534" s="1">
        <v>6423.79</v>
      </c>
      <c r="AY534">
        <v>0.50690000000000002</v>
      </c>
      <c r="AZ534" s="1">
        <v>1042.1199999999999</v>
      </c>
      <c r="BA534">
        <v>8.2199999999999995E-2</v>
      </c>
      <c r="BB534">
        <v>746.46</v>
      </c>
      <c r="BC534">
        <v>5.8900000000000001E-2</v>
      </c>
      <c r="BD534" s="1">
        <v>12672.66</v>
      </c>
      <c r="BE534" s="1">
        <v>2781.4</v>
      </c>
      <c r="BF534">
        <v>0.57289999999999996</v>
      </c>
      <c r="BG534">
        <v>0.55620000000000003</v>
      </c>
      <c r="BH534">
        <v>0.22789999999999999</v>
      </c>
      <c r="BI534">
        <v>0.1741</v>
      </c>
      <c r="BJ534">
        <v>2.53E-2</v>
      </c>
      <c r="BK534">
        <v>1.6500000000000001E-2</v>
      </c>
    </row>
    <row r="535" spans="1:63" x14ac:dyDescent="0.25">
      <c r="A535" t="s">
        <v>537</v>
      </c>
      <c r="B535">
        <v>50302</v>
      </c>
      <c r="C535">
        <v>85.57</v>
      </c>
      <c r="D535">
        <v>17.329999999999998</v>
      </c>
      <c r="E535" s="1">
        <v>1482.85</v>
      </c>
      <c r="F535" s="1">
        <v>1431.59</v>
      </c>
      <c r="G535">
        <v>4.1000000000000003E-3</v>
      </c>
      <c r="H535">
        <v>2.9999999999999997E-4</v>
      </c>
      <c r="I535">
        <v>5.8999999999999999E-3</v>
      </c>
      <c r="J535">
        <v>8.0000000000000004E-4</v>
      </c>
      <c r="K535">
        <v>2.29E-2</v>
      </c>
      <c r="L535">
        <v>0.94210000000000005</v>
      </c>
      <c r="M535">
        <v>2.3900000000000001E-2</v>
      </c>
      <c r="N535">
        <v>0.30409999999999998</v>
      </c>
      <c r="O535">
        <v>2.2000000000000001E-3</v>
      </c>
      <c r="P535">
        <v>0.1305</v>
      </c>
      <c r="Q535" s="1">
        <v>57068.88</v>
      </c>
      <c r="R535">
        <v>0.23089999999999999</v>
      </c>
      <c r="S535">
        <v>0.1807</v>
      </c>
      <c r="T535">
        <v>0.58850000000000002</v>
      </c>
      <c r="U535">
        <v>12.2</v>
      </c>
      <c r="V535" s="1">
        <v>72632.78</v>
      </c>
      <c r="W535">
        <v>116.61</v>
      </c>
      <c r="X535" s="1">
        <v>184590.05</v>
      </c>
      <c r="Y535">
        <v>0.80389999999999995</v>
      </c>
      <c r="Z535">
        <v>0.104</v>
      </c>
      <c r="AA535">
        <v>9.2100000000000001E-2</v>
      </c>
      <c r="AB535">
        <v>0.1961</v>
      </c>
      <c r="AC535">
        <v>184.59</v>
      </c>
      <c r="AD535" s="1">
        <v>5312.32</v>
      </c>
      <c r="AE535">
        <v>593.1</v>
      </c>
      <c r="AF535" s="1">
        <v>174380.42</v>
      </c>
      <c r="AG535" t="s">
        <v>4</v>
      </c>
      <c r="AH535" s="1">
        <v>36397</v>
      </c>
      <c r="AI535" s="1">
        <v>58485.4</v>
      </c>
      <c r="AJ535">
        <v>44.12</v>
      </c>
      <c r="AK535">
        <v>26.78</v>
      </c>
      <c r="AL535">
        <v>30.21</v>
      </c>
      <c r="AM535">
        <v>4.3600000000000003</v>
      </c>
      <c r="AN535" s="1">
        <v>1517</v>
      </c>
      <c r="AO535">
        <v>1.0548999999999999</v>
      </c>
      <c r="AP535" s="1">
        <v>1450.6</v>
      </c>
      <c r="AQ535" s="1">
        <v>2231.67</v>
      </c>
      <c r="AR535" s="1">
        <v>6599.5</v>
      </c>
      <c r="AS535">
        <v>640.29</v>
      </c>
      <c r="AT535">
        <v>308.60000000000002</v>
      </c>
      <c r="AU535" s="1">
        <v>11230.66</v>
      </c>
      <c r="AV535" s="1">
        <v>5500.63</v>
      </c>
      <c r="AW535">
        <v>0.4209</v>
      </c>
      <c r="AX535" s="1">
        <v>5444.37</v>
      </c>
      <c r="AY535">
        <v>0.41660000000000003</v>
      </c>
      <c r="AZ535" s="1">
        <v>1448.38</v>
      </c>
      <c r="BA535">
        <v>0.1108</v>
      </c>
      <c r="BB535">
        <v>676.27</v>
      </c>
      <c r="BC535">
        <v>5.1700000000000003E-2</v>
      </c>
      <c r="BD535" s="1">
        <v>13069.66</v>
      </c>
      <c r="BE535" s="1">
        <v>4401.28</v>
      </c>
      <c r="BF535">
        <v>1.0498000000000001</v>
      </c>
      <c r="BG535">
        <v>0.53029999999999999</v>
      </c>
      <c r="BH535">
        <v>0.22159999999999999</v>
      </c>
      <c r="BI535">
        <v>0.1996</v>
      </c>
      <c r="BJ535">
        <v>3.3099999999999997E-2</v>
      </c>
      <c r="BK535">
        <v>1.54E-2</v>
      </c>
    </row>
    <row r="536" spans="1:63" x14ac:dyDescent="0.25">
      <c r="A536" t="s">
        <v>538</v>
      </c>
      <c r="B536">
        <v>49957</v>
      </c>
      <c r="C536">
        <v>71.48</v>
      </c>
      <c r="D536">
        <v>20.36</v>
      </c>
      <c r="E536" s="1">
        <v>1455.15</v>
      </c>
      <c r="F536" s="1">
        <v>1405.04</v>
      </c>
      <c r="G536">
        <v>4.0000000000000001E-3</v>
      </c>
      <c r="H536">
        <v>4.0000000000000002E-4</v>
      </c>
      <c r="I536">
        <v>5.8999999999999999E-3</v>
      </c>
      <c r="J536">
        <v>8.9999999999999998E-4</v>
      </c>
      <c r="K536">
        <v>1.6400000000000001E-2</v>
      </c>
      <c r="L536">
        <v>0.95040000000000002</v>
      </c>
      <c r="M536">
        <v>2.1999999999999999E-2</v>
      </c>
      <c r="N536">
        <v>0.31659999999999999</v>
      </c>
      <c r="O536">
        <v>1.9E-3</v>
      </c>
      <c r="P536">
        <v>0.129</v>
      </c>
      <c r="Q536" s="1">
        <v>56999.12</v>
      </c>
      <c r="R536">
        <v>0.23499999999999999</v>
      </c>
      <c r="S536">
        <v>0.16539999999999999</v>
      </c>
      <c r="T536">
        <v>0.59970000000000001</v>
      </c>
      <c r="U536">
        <v>11.96</v>
      </c>
      <c r="V536" s="1">
        <v>74664.52</v>
      </c>
      <c r="W536">
        <v>116.74</v>
      </c>
      <c r="X536" s="1">
        <v>169030.37</v>
      </c>
      <c r="Y536">
        <v>0.84760000000000002</v>
      </c>
      <c r="Z536">
        <v>8.3500000000000005E-2</v>
      </c>
      <c r="AA536">
        <v>6.8900000000000003E-2</v>
      </c>
      <c r="AB536">
        <v>0.15240000000000001</v>
      </c>
      <c r="AC536">
        <v>169.03</v>
      </c>
      <c r="AD536" s="1">
        <v>4941.8599999999997</v>
      </c>
      <c r="AE536">
        <v>582.33000000000004</v>
      </c>
      <c r="AF536" s="1">
        <v>158272.85</v>
      </c>
      <c r="AG536" t="s">
        <v>4</v>
      </c>
      <c r="AH536" s="1">
        <v>35502</v>
      </c>
      <c r="AI536" s="1">
        <v>56567.86</v>
      </c>
      <c r="AJ536">
        <v>47.99</v>
      </c>
      <c r="AK536">
        <v>27.67</v>
      </c>
      <c r="AL536">
        <v>31.32</v>
      </c>
      <c r="AM536">
        <v>4.6500000000000004</v>
      </c>
      <c r="AN536" s="1">
        <v>1302.8</v>
      </c>
      <c r="AO536">
        <v>1.0896999999999999</v>
      </c>
      <c r="AP536" s="1">
        <v>1479.06</v>
      </c>
      <c r="AQ536" s="1">
        <v>2189.65</v>
      </c>
      <c r="AR536" s="1">
        <v>6342.34</v>
      </c>
      <c r="AS536">
        <v>586.71</v>
      </c>
      <c r="AT536">
        <v>360.1</v>
      </c>
      <c r="AU536" s="1">
        <v>10957.87</v>
      </c>
      <c r="AV536" s="1">
        <v>5651.11</v>
      </c>
      <c r="AW536">
        <v>0.44119999999999998</v>
      </c>
      <c r="AX536" s="1">
        <v>5011.74</v>
      </c>
      <c r="AY536">
        <v>0.39129999999999998</v>
      </c>
      <c r="AZ536" s="1">
        <v>1445.55</v>
      </c>
      <c r="BA536">
        <v>0.1129</v>
      </c>
      <c r="BB536">
        <v>700.59</v>
      </c>
      <c r="BC536">
        <v>5.4699999999999999E-2</v>
      </c>
      <c r="BD536" s="1">
        <v>12809</v>
      </c>
      <c r="BE536" s="1">
        <v>4757.76</v>
      </c>
      <c r="BF536">
        <v>1.1821999999999999</v>
      </c>
      <c r="BG536">
        <v>0.53220000000000001</v>
      </c>
      <c r="BH536">
        <v>0.21840000000000001</v>
      </c>
      <c r="BI536">
        <v>0.20069999999999999</v>
      </c>
      <c r="BJ536">
        <v>3.2800000000000003E-2</v>
      </c>
      <c r="BK536">
        <v>1.5900000000000001E-2</v>
      </c>
    </row>
    <row r="537" spans="1:63" x14ac:dyDescent="0.25">
      <c r="A537" t="s">
        <v>539</v>
      </c>
      <c r="B537">
        <v>49296</v>
      </c>
      <c r="C537">
        <v>82.71</v>
      </c>
      <c r="D537">
        <v>11.08</v>
      </c>
      <c r="E537">
        <v>916.55</v>
      </c>
      <c r="F537">
        <v>897.27</v>
      </c>
      <c r="G537">
        <v>1.8E-3</v>
      </c>
      <c r="H537">
        <v>8.0000000000000004E-4</v>
      </c>
      <c r="I537">
        <v>3.7000000000000002E-3</v>
      </c>
      <c r="J537">
        <v>1E-3</v>
      </c>
      <c r="K537">
        <v>8.9999999999999993E-3</v>
      </c>
      <c r="L537">
        <v>0.96589999999999998</v>
      </c>
      <c r="M537">
        <v>1.78E-2</v>
      </c>
      <c r="N537">
        <v>0.40799999999999997</v>
      </c>
      <c r="O537">
        <v>5.0000000000000001E-4</v>
      </c>
      <c r="P537">
        <v>0.1439</v>
      </c>
      <c r="Q537" s="1">
        <v>53416.13</v>
      </c>
      <c r="R537">
        <v>0.27089999999999997</v>
      </c>
      <c r="S537">
        <v>0.16109999999999999</v>
      </c>
      <c r="T537">
        <v>0.56799999999999995</v>
      </c>
      <c r="U537">
        <v>7.94</v>
      </c>
      <c r="V537" s="1">
        <v>68270.87</v>
      </c>
      <c r="W537">
        <v>110.94</v>
      </c>
      <c r="X537" s="1">
        <v>175050.61</v>
      </c>
      <c r="Y537">
        <v>0.72819999999999996</v>
      </c>
      <c r="Z537">
        <v>6.6500000000000004E-2</v>
      </c>
      <c r="AA537">
        <v>0.20530000000000001</v>
      </c>
      <c r="AB537">
        <v>0.27179999999999999</v>
      </c>
      <c r="AC537">
        <v>175.05</v>
      </c>
      <c r="AD537" s="1">
        <v>4993.43</v>
      </c>
      <c r="AE537">
        <v>490.28</v>
      </c>
      <c r="AF537" s="1">
        <v>158181.41</v>
      </c>
      <c r="AG537" t="s">
        <v>4</v>
      </c>
      <c r="AH537" s="1">
        <v>33676</v>
      </c>
      <c r="AI537" s="1">
        <v>52023.63</v>
      </c>
      <c r="AJ537">
        <v>38.99</v>
      </c>
      <c r="AK537">
        <v>24.85</v>
      </c>
      <c r="AL537">
        <v>28.1</v>
      </c>
      <c r="AM537">
        <v>4.4000000000000004</v>
      </c>
      <c r="AN537" s="1">
        <v>1356.62</v>
      </c>
      <c r="AO537">
        <v>1.1053999999999999</v>
      </c>
      <c r="AP537" s="1">
        <v>1646.63</v>
      </c>
      <c r="AQ537" s="1">
        <v>2447.5700000000002</v>
      </c>
      <c r="AR537" s="1">
        <v>6665.93</v>
      </c>
      <c r="AS537">
        <v>583.91</v>
      </c>
      <c r="AT537">
        <v>300.62</v>
      </c>
      <c r="AU537" s="1">
        <v>11644.65</v>
      </c>
      <c r="AV537" s="1">
        <v>6687.99</v>
      </c>
      <c r="AW537">
        <v>0.47810000000000002</v>
      </c>
      <c r="AX537" s="1">
        <v>4853.7</v>
      </c>
      <c r="AY537">
        <v>0.34699999999999998</v>
      </c>
      <c r="AZ537" s="1">
        <v>1643.59</v>
      </c>
      <c r="BA537">
        <v>0.11749999999999999</v>
      </c>
      <c r="BB537">
        <v>803.75</v>
      </c>
      <c r="BC537">
        <v>5.7500000000000002E-2</v>
      </c>
      <c r="BD537" s="1">
        <v>13989.03</v>
      </c>
      <c r="BE537" s="1">
        <v>5713.29</v>
      </c>
      <c r="BF537">
        <v>1.8044</v>
      </c>
      <c r="BG537">
        <v>0.499</v>
      </c>
      <c r="BH537">
        <v>0.22339999999999999</v>
      </c>
      <c r="BI537">
        <v>0.22009999999999999</v>
      </c>
      <c r="BJ537">
        <v>3.4599999999999999E-2</v>
      </c>
      <c r="BK537">
        <v>2.2800000000000001E-2</v>
      </c>
    </row>
    <row r="538" spans="1:63" x14ac:dyDescent="0.25">
      <c r="A538" t="s">
        <v>540</v>
      </c>
      <c r="B538">
        <v>50070</v>
      </c>
      <c r="C538">
        <v>26.9</v>
      </c>
      <c r="D538">
        <v>200.84</v>
      </c>
      <c r="E538" s="1">
        <v>5403.55</v>
      </c>
      <c r="F538" s="1">
        <v>5319.88</v>
      </c>
      <c r="G538">
        <v>6.9800000000000001E-2</v>
      </c>
      <c r="H538">
        <v>1E-3</v>
      </c>
      <c r="I538">
        <v>0.1308</v>
      </c>
      <c r="J538">
        <v>1.4E-3</v>
      </c>
      <c r="K538">
        <v>4.41E-2</v>
      </c>
      <c r="L538">
        <v>0.70240000000000002</v>
      </c>
      <c r="M538">
        <v>5.0500000000000003E-2</v>
      </c>
      <c r="N538">
        <v>0.2026</v>
      </c>
      <c r="O538">
        <v>3.0200000000000001E-2</v>
      </c>
      <c r="P538">
        <v>0.12859999999999999</v>
      </c>
      <c r="Q538" s="1">
        <v>72814.740000000005</v>
      </c>
      <c r="R538">
        <v>0.1875</v>
      </c>
      <c r="S538">
        <v>0.1918</v>
      </c>
      <c r="T538">
        <v>0.62070000000000003</v>
      </c>
      <c r="U538">
        <v>33.340000000000003</v>
      </c>
      <c r="V538" s="1">
        <v>97122.57</v>
      </c>
      <c r="W538">
        <v>160.46</v>
      </c>
      <c r="X538" s="1">
        <v>234012.46</v>
      </c>
      <c r="Y538">
        <v>0.74460000000000004</v>
      </c>
      <c r="Z538">
        <v>0.22500000000000001</v>
      </c>
      <c r="AA538">
        <v>3.04E-2</v>
      </c>
      <c r="AB538">
        <v>0.25540000000000002</v>
      </c>
      <c r="AC538">
        <v>234.01</v>
      </c>
      <c r="AD538" s="1">
        <v>9791.66</v>
      </c>
      <c r="AE538">
        <v>998.97</v>
      </c>
      <c r="AF538" s="1">
        <v>237913.62</v>
      </c>
      <c r="AG538" t="s">
        <v>4</v>
      </c>
      <c r="AH538" s="1">
        <v>47045</v>
      </c>
      <c r="AI538" s="1">
        <v>93321.37</v>
      </c>
      <c r="AJ538">
        <v>74.45</v>
      </c>
      <c r="AK538">
        <v>40.29</v>
      </c>
      <c r="AL538">
        <v>45.95</v>
      </c>
      <c r="AM538">
        <v>4.9000000000000004</v>
      </c>
      <c r="AN538" s="1">
        <v>1558.67</v>
      </c>
      <c r="AO538">
        <v>0.75890000000000002</v>
      </c>
      <c r="AP538" s="1">
        <v>1575.3</v>
      </c>
      <c r="AQ538" s="1">
        <v>2230.46</v>
      </c>
      <c r="AR538" s="1">
        <v>7602.17</v>
      </c>
      <c r="AS538">
        <v>886.41</v>
      </c>
      <c r="AT538">
        <v>408.1</v>
      </c>
      <c r="AU538" s="1">
        <v>12702.44</v>
      </c>
      <c r="AV538" s="1">
        <v>3384.25</v>
      </c>
      <c r="AW538">
        <v>0.2482</v>
      </c>
      <c r="AX538" s="1">
        <v>8680.33</v>
      </c>
      <c r="AY538">
        <v>0.63649999999999995</v>
      </c>
      <c r="AZ538" s="1">
        <v>1049.47</v>
      </c>
      <c r="BA538">
        <v>7.6999999999999999E-2</v>
      </c>
      <c r="BB538">
        <v>523.74</v>
      </c>
      <c r="BC538">
        <v>3.8399999999999997E-2</v>
      </c>
      <c r="BD538" s="1">
        <v>13637.79</v>
      </c>
      <c r="BE538" s="1">
        <v>1864.66</v>
      </c>
      <c r="BF538">
        <v>0.22620000000000001</v>
      </c>
      <c r="BG538">
        <v>0.59419999999999995</v>
      </c>
      <c r="BH538">
        <v>0.23039999999999999</v>
      </c>
      <c r="BI538">
        <v>0.13</v>
      </c>
      <c r="BJ538">
        <v>2.86E-2</v>
      </c>
      <c r="BK538">
        <v>1.67E-2</v>
      </c>
    </row>
    <row r="539" spans="1:63" x14ac:dyDescent="0.25">
      <c r="A539" t="s">
        <v>541</v>
      </c>
      <c r="B539">
        <v>46011</v>
      </c>
      <c r="C539">
        <v>118.1</v>
      </c>
      <c r="D539">
        <v>10.98</v>
      </c>
      <c r="E539" s="1">
        <v>1296.72</v>
      </c>
      <c r="F539" s="1">
        <v>1287.23</v>
      </c>
      <c r="G539">
        <v>1E-3</v>
      </c>
      <c r="H539">
        <v>5.0000000000000001E-4</v>
      </c>
      <c r="I539">
        <v>4.8999999999999998E-3</v>
      </c>
      <c r="J539">
        <v>5.9999999999999995E-4</v>
      </c>
      <c r="K539">
        <v>9.4999999999999998E-3</v>
      </c>
      <c r="L539">
        <v>0.97070000000000001</v>
      </c>
      <c r="M539">
        <v>1.2800000000000001E-2</v>
      </c>
      <c r="N539">
        <v>0.4</v>
      </c>
      <c r="O539">
        <v>5.9999999999999995E-4</v>
      </c>
      <c r="P539">
        <v>0.14169999999999999</v>
      </c>
      <c r="Q539" s="1">
        <v>56102.44</v>
      </c>
      <c r="R539">
        <v>0.19650000000000001</v>
      </c>
      <c r="S539">
        <v>0.18529999999999999</v>
      </c>
      <c r="T539">
        <v>0.61829999999999996</v>
      </c>
      <c r="U539">
        <v>10.94</v>
      </c>
      <c r="V539" s="1">
        <v>73470.7</v>
      </c>
      <c r="W539">
        <v>113.91</v>
      </c>
      <c r="X539" s="1">
        <v>166761.93</v>
      </c>
      <c r="Y539">
        <v>0.7379</v>
      </c>
      <c r="Z539">
        <v>0.1181</v>
      </c>
      <c r="AA539">
        <v>0.14399999999999999</v>
      </c>
      <c r="AB539">
        <v>0.2621</v>
      </c>
      <c r="AC539">
        <v>166.76</v>
      </c>
      <c r="AD539" s="1">
        <v>4242.05</v>
      </c>
      <c r="AE539">
        <v>429.97</v>
      </c>
      <c r="AF539" s="1">
        <v>141535.34</v>
      </c>
      <c r="AG539" t="s">
        <v>4</v>
      </c>
      <c r="AH539" s="1">
        <v>33682</v>
      </c>
      <c r="AI539" s="1">
        <v>53776.07</v>
      </c>
      <c r="AJ539">
        <v>35.56</v>
      </c>
      <c r="AK539">
        <v>23.31</v>
      </c>
      <c r="AL539">
        <v>25.36</v>
      </c>
      <c r="AM539">
        <v>4.41</v>
      </c>
      <c r="AN539" s="1">
        <v>1134.57</v>
      </c>
      <c r="AO539">
        <v>1.0476000000000001</v>
      </c>
      <c r="AP539" s="1">
        <v>1554.35</v>
      </c>
      <c r="AQ539" s="1">
        <v>2479.2399999999998</v>
      </c>
      <c r="AR539" s="1">
        <v>6682.97</v>
      </c>
      <c r="AS539">
        <v>541.33000000000004</v>
      </c>
      <c r="AT539">
        <v>312.44</v>
      </c>
      <c r="AU539" s="1">
        <v>11570.33</v>
      </c>
      <c r="AV539" s="1">
        <v>6727.06</v>
      </c>
      <c r="AW539">
        <v>0.50780000000000003</v>
      </c>
      <c r="AX539" s="1">
        <v>4079.09</v>
      </c>
      <c r="AY539">
        <v>0.30790000000000001</v>
      </c>
      <c r="AZ539" s="1">
        <v>1655.09</v>
      </c>
      <c r="BA539">
        <v>0.1249</v>
      </c>
      <c r="BB539">
        <v>786.02</v>
      </c>
      <c r="BC539">
        <v>5.9299999999999999E-2</v>
      </c>
      <c r="BD539" s="1">
        <v>13247.26</v>
      </c>
      <c r="BE539" s="1">
        <v>5986.89</v>
      </c>
      <c r="BF539">
        <v>1.8998999999999999</v>
      </c>
      <c r="BG539">
        <v>0.5121</v>
      </c>
      <c r="BH539">
        <v>0.22789999999999999</v>
      </c>
      <c r="BI539">
        <v>0.20219999999999999</v>
      </c>
      <c r="BJ539">
        <v>3.7999999999999999E-2</v>
      </c>
      <c r="BK539">
        <v>1.9900000000000001E-2</v>
      </c>
    </row>
    <row r="540" spans="1:63" x14ac:dyDescent="0.25">
      <c r="A540" t="s">
        <v>542</v>
      </c>
      <c r="B540">
        <v>49536</v>
      </c>
      <c r="C540">
        <v>76</v>
      </c>
      <c r="D540">
        <v>28.06</v>
      </c>
      <c r="E540" s="1">
        <v>2132.29</v>
      </c>
      <c r="F540" s="1">
        <v>2092.61</v>
      </c>
      <c r="G540">
        <v>6.1000000000000004E-3</v>
      </c>
      <c r="H540">
        <v>3.8999999999999998E-3</v>
      </c>
      <c r="I540">
        <v>1.7600000000000001E-2</v>
      </c>
      <c r="J540">
        <v>1.4E-3</v>
      </c>
      <c r="K540">
        <v>4.58E-2</v>
      </c>
      <c r="L540">
        <v>0.88390000000000002</v>
      </c>
      <c r="M540">
        <v>4.1399999999999999E-2</v>
      </c>
      <c r="N540">
        <v>0.43359999999999999</v>
      </c>
      <c r="O540">
        <v>7.4000000000000003E-3</v>
      </c>
      <c r="P540">
        <v>0.14979999999999999</v>
      </c>
      <c r="Q540" s="1">
        <v>59572.38</v>
      </c>
      <c r="R540">
        <v>0.21149999999999999</v>
      </c>
      <c r="S540">
        <v>0.18679999999999999</v>
      </c>
      <c r="T540">
        <v>0.60170000000000001</v>
      </c>
      <c r="U540">
        <v>15.26</v>
      </c>
      <c r="V540" s="1">
        <v>78347.87</v>
      </c>
      <c r="W540">
        <v>135.52000000000001</v>
      </c>
      <c r="X540" s="1">
        <v>157019.91</v>
      </c>
      <c r="Y540">
        <v>0.75080000000000002</v>
      </c>
      <c r="Z540">
        <v>0.18709999999999999</v>
      </c>
      <c r="AA540">
        <v>6.2100000000000002E-2</v>
      </c>
      <c r="AB540">
        <v>0.2492</v>
      </c>
      <c r="AC540">
        <v>157.02000000000001</v>
      </c>
      <c r="AD540" s="1">
        <v>4750.55</v>
      </c>
      <c r="AE540">
        <v>544.01</v>
      </c>
      <c r="AF540" s="1">
        <v>144924</v>
      </c>
      <c r="AG540" t="s">
        <v>4</v>
      </c>
      <c r="AH540" s="1">
        <v>33961</v>
      </c>
      <c r="AI540" s="1">
        <v>53298.32</v>
      </c>
      <c r="AJ540">
        <v>45.52</v>
      </c>
      <c r="AK540">
        <v>27.77</v>
      </c>
      <c r="AL540">
        <v>33.619999999999997</v>
      </c>
      <c r="AM540">
        <v>3.8</v>
      </c>
      <c r="AN540" s="1">
        <v>1123.78</v>
      </c>
      <c r="AO540">
        <v>1.0412999999999999</v>
      </c>
      <c r="AP540" s="1">
        <v>1323.64</v>
      </c>
      <c r="AQ540" s="1">
        <v>2048.34</v>
      </c>
      <c r="AR540" s="1">
        <v>6502.91</v>
      </c>
      <c r="AS540">
        <v>705.75</v>
      </c>
      <c r="AT540">
        <v>274.81</v>
      </c>
      <c r="AU540" s="1">
        <v>10855.45</v>
      </c>
      <c r="AV540" s="1">
        <v>5562.21</v>
      </c>
      <c r="AW540">
        <v>0.44590000000000002</v>
      </c>
      <c r="AX540" s="1">
        <v>4650.8500000000004</v>
      </c>
      <c r="AY540">
        <v>0.37280000000000002</v>
      </c>
      <c r="AZ540" s="1">
        <v>1413.93</v>
      </c>
      <c r="BA540">
        <v>0.1133</v>
      </c>
      <c r="BB540">
        <v>848.4</v>
      </c>
      <c r="BC540">
        <v>6.8000000000000005E-2</v>
      </c>
      <c r="BD540" s="1">
        <v>12475.39</v>
      </c>
      <c r="BE540" s="1">
        <v>4437.0600000000004</v>
      </c>
      <c r="BF540">
        <v>1.2534000000000001</v>
      </c>
      <c r="BG540">
        <v>0.53180000000000005</v>
      </c>
      <c r="BH540">
        <v>0.21879999999999999</v>
      </c>
      <c r="BI540">
        <v>0.20569999999999999</v>
      </c>
      <c r="BJ540">
        <v>2.7799999999999998E-2</v>
      </c>
      <c r="BK540">
        <v>1.5900000000000001E-2</v>
      </c>
    </row>
    <row r="541" spans="1:63" x14ac:dyDescent="0.25">
      <c r="A541" t="s">
        <v>543</v>
      </c>
      <c r="B541">
        <v>46458</v>
      </c>
      <c r="C541">
        <v>86.33</v>
      </c>
      <c r="D541">
        <v>12.48</v>
      </c>
      <c r="E541" s="1">
        <v>1077.5899999999999</v>
      </c>
      <c r="F541" s="1">
        <v>1055.32</v>
      </c>
      <c r="G541">
        <v>1.2999999999999999E-3</v>
      </c>
      <c r="H541">
        <v>5.0000000000000001E-4</v>
      </c>
      <c r="I541">
        <v>5.7000000000000002E-3</v>
      </c>
      <c r="J541">
        <v>1.2999999999999999E-3</v>
      </c>
      <c r="K541">
        <v>1.34E-2</v>
      </c>
      <c r="L541">
        <v>0.96030000000000004</v>
      </c>
      <c r="M541">
        <v>1.7399999999999999E-2</v>
      </c>
      <c r="N541">
        <v>0.39019999999999999</v>
      </c>
      <c r="O541">
        <v>1.1000000000000001E-3</v>
      </c>
      <c r="P541">
        <v>0.1434</v>
      </c>
      <c r="Q541" s="1">
        <v>55055.55</v>
      </c>
      <c r="R541">
        <v>0.23219999999999999</v>
      </c>
      <c r="S541">
        <v>0.15890000000000001</v>
      </c>
      <c r="T541">
        <v>0.6089</v>
      </c>
      <c r="U541">
        <v>9.32</v>
      </c>
      <c r="V541" s="1">
        <v>69971.009999999995</v>
      </c>
      <c r="W541">
        <v>111.29</v>
      </c>
      <c r="X541" s="1">
        <v>153857.62</v>
      </c>
      <c r="Y541">
        <v>0.83589999999999998</v>
      </c>
      <c r="Z541">
        <v>5.96E-2</v>
      </c>
      <c r="AA541">
        <v>0.1046</v>
      </c>
      <c r="AB541">
        <v>0.1641</v>
      </c>
      <c r="AC541">
        <v>153.86000000000001</v>
      </c>
      <c r="AD541" s="1">
        <v>4247.1000000000004</v>
      </c>
      <c r="AE541">
        <v>494.5</v>
      </c>
      <c r="AF541" s="1">
        <v>140392.9</v>
      </c>
      <c r="AG541" t="s">
        <v>4</v>
      </c>
      <c r="AH541" s="1">
        <v>33723</v>
      </c>
      <c r="AI541" s="1">
        <v>51121.27</v>
      </c>
      <c r="AJ541">
        <v>39.26</v>
      </c>
      <c r="AK541">
        <v>25.73</v>
      </c>
      <c r="AL541">
        <v>27.83</v>
      </c>
      <c r="AM541">
        <v>4.57</v>
      </c>
      <c r="AN541" s="1">
        <v>1375.74</v>
      </c>
      <c r="AO541">
        <v>1.28</v>
      </c>
      <c r="AP541" s="1">
        <v>1524.09</v>
      </c>
      <c r="AQ541" s="1">
        <v>2463.71</v>
      </c>
      <c r="AR541" s="1">
        <v>6738.97</v>
      </c>
      <c r="AS541">
        <v>632.46</v>
      </c>
      <c r="AT541">
        <v>338.31</v>
      </c>
      <c r="AU541" s="1">
        <v>11697.54</v>
      </c>
      <c r="AV541" s="1">
        <v>6951.38</v>
      </c>
      <c r="AW541">
        <v>0.51559999999999995</v>
      </c>
      <c r="AX541" s="1">
        <v>4242.33</v>
      </c>
      <c r="AY541">
        <v>0.31469999999999998</v>
      </c>
      <c r="AZ541" s="1">
        <v>1462.29</v>
      </c>
      <c r="BA541">
        <v>0.1085</v>
      </c>
      <c r="BB541">
        <v>825.02</v>
      </c>
      <c r="BC541">
        <v>6.1199999999999997E-2</v>
      </c>
      <c r="BD541" s="1">
        <v>13481.02</v>
      </c>
      <c r="BE541" s="1">
        <v>5966.07</v>
      </c>
      <c r="BF541">
        <v>1.9636</v>
      </c>
      <c r="BG541">
        <v>0.50280000000000002</v>
      </c>
      <c r="BH541">
        <v>0.2243</v>
      </c>
      <c r="BI541">
        <v>0.21410000000000001</v>
      </c>
      <c r="BJ541">
        <v>3.7400000000000003E-2</v>
      </c>
      <c r="BK541">
        <v>2.1399999999999999E-2</v>
      </c>
    </row>
    <row r="542" spans="1:63" x14ac:dyDescent="0.25">
      <c r="A542" t="s">
        <v>544</v>
      </c>
      <c r="B542">
        <v>44933</v>
      </c>
      <c r="C542">
        <v>22.62</v>
      </c>
      <c r="D542">
        <v>244.49</v>
      </c>
      <c r="E542" s="1">
        <v>5530.15</v>
      </c>
      <c r="F542" s="1">
        <v>5489.83</v>
      </c>
      <c r="G542">
        <v>9.7199999999999995E-2</v>
      </c>
      <c r="H542">
        <v>8.0000000000000004E-4</v>
      </c>
      <c r="I542">
        <v>4.3099999999999999E-2</v>
      </c>
      <c r="J542">
        <v>1.1999999999999999E-3</v>
      </c>
      <c r="K542">
        <v>3.8399999999999997E-2</v>
      </c>
      <c r="L542">
        <v>0.77380000000000004</v>
      </c>
      <c r="M542">
        <v>4.5400000000000003E-2</v>
      </c>
      <c r="N542">
        <v>8.9899999999999994E-2</v>
      </c>
      <c r="O542">
        <v>2.06E-2</v>
      </c>
      <c r="P542">
        <v>0.1198</v>
      </c>
      <c r="Q542" s="1">
        <v>74675.520000000004</v>
      </c>
      <c r="R542">
        <v>0.18279999999999999</v>
      </c>
      <c r="S542">
        <v>0.16669999999999999</v>
      </c>
      <c r="T542">
        <v>0.65039999999999998</v>
      </c>
      <c r="U542">
        <v>31.87</v>
      </c>
      <c r="V542" s="1">
        <v>96737.91</v>
      </c>
      <c r="W542">
        <v>171.95</v>
      </c>
      <c r="X542" s="1">
        <v>225234.53</v>
      </c>
      <c r="Y542">
        <v>0.82140000000000002</v>
      </c>
      <c r="Z542">
        <v>0.14799999999999999</v>
      </c>
      <c r="AA542">
        <v>3.0599999999999999E-2</v>
      </c>
      <c r="AB542">
        <v>0.17860000000000001</v>
      </c>
      <c r="AC542">
        <v>225.23</v>
      </c>
      <c r="AD542" s="1">
        <v>9648.09</v>
      </c>
      <c r="AE542" s="1">
        <v>1035.82</v>
      </c>
      <c r="AF542" s="1">
        <v>233008.71</v>
      </c>
      <c r="AG542" t="s">
        <v>4</v>
      </c>
      <c r="AH542" s="1">
        <v>60012</v>
      </c>
      <c r="AI542" s="1">
        <v>124342.56</v>
      </c>
      <c r="AJ542">
        <v>82.73</v>
      </c>
      <c r="AK542">
        <v>41.63</v>
      </c>
      <c r="AL542">
        <v>51.76</v>
      </c>
      <c r="AM542">
        <v>4.82</v>
      </c>
      <c r="AN542" s="1">
        <v>2152.41</v>
      </c>
      <c r="AO542">
        <v>0.6159</v>
      </c>
      <c r="AP542" s="1">
        <v>1462.78</v>
      </c>
      <c r="AQ542" s="1">
        <v>2016.83</v>
      </c>
      <c r="AR542" s="1">
        <v>7920.67</v>
      </c>
      <c r="AS542">
        <v>852.33</v>
      </c>
      <c r="AT542">
        <v>363.59</v>
      </c>
      <c r="AU542" s="1">
        <v>12616.2</v>
      </c>
      <c r="AV542" s="1">
        <v>2918.96</v>
      </c>
      <c r="AW542">
        <v>0.22570000000000001</v>
      </c>
      <c r="AX542" s="1">
        <v>8386.11</v>
      </c>
      <c r="AY542">
        <v>0.64839999999999998</v>
      </c>
      <c r="AZ542" s="1">
        <v>1254.82</v>
      </c>
      <c r="BA542">
        <v>9.7000000000000003E-2</v>
      </c>
      <c r="BB542">
        <v>374.57</v>
      </c>
      <c r="BC542">
        <v>2.9000000000000001E-2</v>
      </c>
      <c r="BD542" s="1">
        <v>12934.46</v>
      </c>
      <c r="BE542" s="1">
        <v>1488.85</v>
      </c>
      <c r="BF542">
        <v>0.155</v>
      </c>
      <c r="BG542">
        <v>0.60529999999999995</v>
      </c>
      <c r="BH542">
        <v>0.23169999999999999</v>
      </c>
      <c r="BI542">
        <v>0.1105</v>
      </c>
      <c r="BJ542">
        <v>2.9700000000000001E-2</v>
      </c>
      <c r="BK542">
        <v>2.2700000000000001E-2</v>
      </c>
    </row>
    <row r="543" spans="1:63" x14ac:dyDescent="0.25">
      <c r="A543" t="s">
        <v>545</v>
      </c>
      <c r="B543">
        <v>45625</v>
      </c>
      <c r="C543">
        <v>115.1</v>
      </c>
      <c r="D543">
        <v>14.14</v>
      </c>
      <c r="E543" s="1">
        <v>1627.39</v>
      </c>
      <c r="F543" s="1">
        <v>1553.43</v>
      </c>
      <c r="G543">
        <v>5.1999999999999998E-3</v>
      </c>
      <c r="H543">
        <v>4.5999999999999999E-3</v>
      </c>
      <c r="I543">
        <v>8.3000000000000001E-3</v>
      </c>
      <c r="J543">
        <v>1.1000000000000001E-3</v>
      </c>
      <c r="K543">
        <v>4.3799999999999999E-2</v>
      </c>
      <c r="L543">
        <v>0.90339999999999998</v>
      </c>
      <c r="M543">
        <v>3.3500000000000002E-2</v>
      </c>
      <c r="N543">
        <v>0.39460000000000001</v>
      </c>
      <c r="O543">
        <v>8.0999999999999996E-3</v>
      </c>
      <c r="P543">
        <v>0.15260000000000001</v>
      </c>
      <c r="Q543" s="1">
        <v>58471.6</v>
      </c>
      <c r="R543">
        <v>0.2218</v>
      </c>
      <c r="S543">
        <v>0.18260000000000001</v>
      </c>
      <c r="T543">
        <v>0.59570000000000001</v>
      </c>
      <c r="U543">
        <v>13.14</v>
      </c>
      <c r="V543" s="1">
        <v>74223.12</v>
      </c>
      <c r="W543">
        <v>120.02</v>
      </c>
      <c r="X543" s="1">
        <v>182918.69</v>
      </c>
      <c r="Y543">
        <v>0.77959999999999996</v>
      </c>
      <c r="Z543">
        <v>0.15260000000000001</v>
      </c>
      <c r="AA543">
        <v>6.7799999999999999E-2</v>
      </c>
      <c r="AB543">
        <v>0.22040000000000001</v>
      </c>
      <c r="AC543">
        <v>182.92</v>
      </c>
      <c r="AD543" s="1">
        <v>5208.42</v>
      </c>
      <c r="AE543">
        <v>581.69000000000005</v>
      </c>
      <c r="AF543" s="1">
        <v>174266.08</v>
      </c>
      <c r="AG543" t="s">
        <v>4</v>
      </c>
      <c r="AH543" s="1">
        <v>33526</v>
      </c>
      <c r="AI543" s="1">
        <v>52910.02</v>
      </c>
      <c r="AJ543">
        <v>43.34</v>
      </c>
      <c r="AK543">
        <v>26.18</v>
      </c>
      <c r="AL543">
        <v>32.11</v>
      </c>
      <c r="AM543">
        <v>4.25</v>
      </c>
      <c r="AN543" s="1">
        <v>1302.8499999999999</v>
      </c>
      <c r="AO543">
        <v>1.1923999999999999</v>
      </c>
      <c r="AP543" s="1">
        <v>1519.93</v>
      </c>
      <c r="AQ543" s="1">
        <v>2245.73</v>
      </c>
      <c r="AR543" s="1">
        <v>6588.46</v>
      </c>
      <c r="AS543">
        <v>687.87</v>
      </c>
      <c r="AT543">
        <v>320.45999999999998</v>
      </c>
      <c r="AU543" s="1">
        <v>11362.44</v>
      </c>
      <c r="AV543" s="1">
        <v>5625.68</v>
      </c>
      <c r="AW543">
        <v>0.43090000000000001</v>
      </c>
      <c r="AX543" s="1">
        <v>5142.1099999999997</v>
      </c>
      <c r="AY543">
        <v>0.39379999999999998</v>
      </c>
      <c r="AZ543" s="1">
        <v>1490.65</v>
      </c>
      <c r="BA543">
        <v>0.1142</v>
      </c>
      <c r="BB543">
        <v>798.7</v>
      </c>
      <c r="BC543">
        <v>6.1199999999999997E-2</v>
      </c>
      <c r="BD543" s="1">
        <v>13057.14</v>
      </c>
      <c r="BE543" s="1">
        <v>3978.94</v>
      </c>
      <c r="BF543">
        <v>1.1334</v>
      </c>
      <c r="BG543">
        <v>0.53</v>
      </c>
      <c r="BH543">
        <v>0.21840000000000001</v>
      </c>
      <c r="BI543">
        <v>0.1986</v>
      </c>
      <c r="BJ543">
        <v>3.32E-2</v>
      </c>
      <c r="BK543">
        <v>1.9900000000000001E-2</v>
      </c>
    </row>
    <row r="544" spans="1:63" x14ac:dyDescent="0.25">
      <c r="A544" t="s">
        <v>546</v>
      </c>
      <c r="B544">
        <v>47522</v>
      </c>
      <c r="C544">
        <v>90.81</v>
      </c>
      <c r="D544">
        <v>7.5</v>
      </c>
      <c r="E544">
        <v>680.84</v>
      </c>
      <c r="F544">
        <v>636.92999999999995</v>
      </c>
      <c r="G544">
        <v>1.9E-3</v>
      </c>
      <c r="H544">
        <v>5.0000000000000001E-4</v>
      </c>
      <c r="I544">
        <v>4.8999999999999998E-3</v>
      </c>
      <c r="J544">
        <v>1.1000000000000001E-3</v>
      </c>
      <c r="K544">
        <v>2.9399999999999999E-2</v>
      </c>
      <c r="L544">
        <v>0.93779999999999997</v>
      </c>
      <c r="M544">
        <v>2.4500000000000001E-2</v>
      </c>
      <c r="N544">
        <v>0.43359999999999999</v>
      </c>
      <c r="O544">
        <v>4.4000000000000003E-3</v>
      </c>
      <c r="P544">
        <v>0.1517</v>
      </c>
      <c r="Q544" s="1">
        <v>52503.96</v>
      </c>
      <c r="R544">
        <v>0.28560000000000002</v>
      </c>
      <c r="S544">
        <v>0.16569999999999999</v>
      </c>
      <c r="T544">
        <v>0.54869999999999997</v>
      </c>
      <c r="U544">
        <v>8.39</v>
      </c>
      <c r="V544" s="1">
        <v>61672.4</v>
      </c>
      <c r="W544">
        <v>77.3</v>
      </c>
      <c r="X544" s="1">
        <v>176521.49</v>
      </c>
      <c r="Y544">
        <v>0.75109999999999999</v>
      </c>
      <c r="Z544">
        <v>7.8600000000000003E-2</v>
      </c>
      <c r="AA544">
        <v>0.17030000000000001</v>
      </c>
      <c r="AB544">
        <v>0.24890000000000001</v>
      </c>
      <c r="AC544">
        <v>176.52</v>
      </c>
      <c r="AD544" s="1">
        <v>4687.8999999999996</v>
      </c>
      <c r="AE544">
        <v>455.21</v>
      </c>
      <c r="AF544" s="1">
        <v>163351.85999999999</v>
      </c>
      <c r="AG544" t="s">
        <v>4</v>
      </c>
      <c r="AH544" s="1">
        <v>32105</v>
      </c>
      <c r="AI544" s="1">
        <v>47571.49</v>
      </c>
      <c r="AJ544">
        <v>38.67</v>
      </c>
      <c r="AK544">
        <v>24.28</v>
      </c>
      <c r="AL544">
        <v>27.23</v>
      </c>
      <c r="AM544">
        <v>4.43</v>
      </c>
      <c r="AN544" s="1">
        <v>1522.47</v>
      </c>
      <c r="AO544">
        <v>1.6758999999999999</v>
      </c>
      <c r="AP544" s="1">
        <v>1869.24</v>
      </c>
      <c r="AQ544" s="1">
        <v>2880.93</v>
      </c>
      <c r="AR544" s="1">
        <v>7115.13</v>
      </c>
      <c r="AS544">
        <v>642.08000000000004</v>
      </c>
      <c r="AT544">
        <v>319.48</v>
      </c>
      <c r="AU544" s="1">
        <v>12826.86</v>
      </c>
      <c r="AV544" s="1">
        <v>8170.23</v>
      </c>
      <c r="AW544">
        <v>0.49469999999999997</v>
      </c>
      <c r="AX544" s="1">
        <v>5354.52</v>
      </c>
      <c r="AY544">
        <v>0.32419999999999999</v>
      </c>
      <c r="AZ544" s="1">
        <v>2060.15</v>
      </c>
      <c r="BA544">
        <v>0.12470000000000001</v>
      </c>
      <c r="BB544">
        <v>931.78</v>
      </c>
      <c r="BC544">
        <v>5.6399999999999999E-2</v>
      </c>
      <c r="BD544" s="1">
        <v>16516.68</v>
      </c>
      <c r="BE544" s="1">
        <v>6914.95</v>
      </c>
      <c r="BF544">
        <v>2.6272000000000002</v>
      </c>
      <c r="BG544">
        <v>0.496</v>
      </c>
      <c r="BH544">
        <v>0.21709999999999999</v>
      </c>
      <c r="BI544">
        <v>0.22800000000000001</v>
      </c>
      <c r="BJ544">
        <v>3.8199999999999998E-2</v>
      </c>
      <c r="BK544">
        <v>2.0799999999999999E-2</v>
      </c>
    </row>
    <row r="545" spans="1:63" x14ac:dyDescent="0.25">
      <c r="A545" t="s">
        <v>547</v>
      </c>
      <c r="B545">
        <v>44941</v>
      </c>
      <c r="C545">
        <v>60.48</v>
      </c>
      <c r="D545">
        <v>40.25</v>
      </c>
      <c r="E545" s="1">
        <v>2434.39</v>
      </c>
      <c r="F545" s="1">
        <v>2293.0300000000002</v>
      </c>
      <c r="G545">
        <v>7.1000000000000004E-3</v>
      </c>
      <c r="H545">
        <v>3.3999999999999998E-3</v>
      </c>
      <c r="I545">
        <v>2.69E-2</v>
      </c>
      <c r="J545">
        <v>1.1000000000000001E-3</v>
      </c>
      <c r="K545">
        <v>5.96E-2</v>
      </c>
      <c r="L545">
        <v>0.84499999999999997</v>
      </c>
      <c r="M545">
        <v>5.6800000000000003E-2</v>
      </c>
      <c r="N545">
        <v>0.46139999999999998</v>
      </c>
      <c r="O545">
        <v>1.9099999999999999E-2</v>
      </c>
      <c r="P545">
        <v>0.155</v>
      </c>
      <c r="Q545" s="1">
        <v>59003.19</v>
      </c>
      <c r="R545">
        <v>0.23089999999999999</v>
      </c>
      <c r="S545">
        <v>0.17019999999999999</v>
      </c>
      <c r="T545">
        <v>0.59889999999999999</v>
      </c>
      <c r="U545">
        <v>16.73</v>
      </c>
      <c r="V545" s="1">
        <v>81104.91</v>
      </c>
      <c r="W545">
        <v>140.54</v>
      </c>
      <c r="X545" s="1">
        <v>135341.34</v>
      </c>
      <c r="Y545">
        <v>0.73029999999999995</v>
      </c>
      <c r="Z545">
        <v>0.2024</v>
      </c>
      <c r="AA545">
        <v>6.7299999999999999E-2</v>
      </c>
      <c r="AB545">
        <v>0.2697</v>
      </c>
      <c r="AC545">
        <v>135.34</v>
      </c>
      <c r="AD545" s="1">
        <v>4179.9799999999996</v>
      </c>
      <c r="AE545">
        <v>482.12</v>
      </c>
      <c r="AF545" s="1">
        <v>125210.62</v>
      </c>
      <c r="AG545" t="s">
        <v>4</v>
      </c>
      <c r="AH545" s="1">
        <v>31824</v>
      </c>
      <c r="AI545" s="1">
        <v>50620.92</v>
      </c>
      <c r="AJ545">
        <v>45.71</v>
      </c>
      <c r="AK545">
        <v>27.96</v>
      </c>
      <c r="AL545">
        <v>35.03</v>
      </c>
      <c r="AM545">
        <v>4.1100000000000003</v>
      </c>
      <c r="AN545" s="1">
        <v>1157.8</v>
      </c>
      <c r="AO545">
        <v>0.995</v>
      </c>
      <c r="AP545" s="1">
        <v>1410.65</v>
      </c>
      <c r="AQ545" s="1">
        <v>1896.34</v>
      </c>
      <c r="AR545" s="1">
        <v>6584.58</v>
      </c>
      <c r="AS545">
        <v>670.38</v>
      </c>
      <c r="AT545">
        <v>272.44</v>
      </c>
      <c r="AU545" s="1">
        <v>10834.39</v>
      </c>
      <c r="AV545" s="1">
        <v>6016.56</v>
      </c>
      <c r="AW545">
        <v>0.48220000000000002</v>
      </c>
      <c r="AX545" s="1">
        <v>4253.8900000000003</v>
      </c>
      <c r="AY545">
        <v>0.34100000000000003</v>
      </c>
      <c r="AZ545" s="1">
        <v>1237.46</v>
      </c>
      <c r="BA545">
        <v>9.9199999999999997E-2</v>
      </c>
      <c r="BB545">
        <v>968.26</v>
      </c>
      <c r="BC545">
        <v>7.7600000000000002E-2</v>
      </c>
      <c r="BD545" s="1">
        <v>12476.17</v>
      </c>
      <c r="BE545" s="1">
        <v>4610.6499999999996</v>
      </c>
      <c r="BF545">
        <v>1.4323999999999999</v>
      </c>
      <c r="BG545">
        <v>0.52969999999999995</v>
      </c>
      <c r="BH545">
        <v>0.22140000000000001</v>
      </c>
      <c r="BI545">
        <v>0.2072</v>
      </c>
      <c r="BJ545">
        <v>2.81E-2</v>
      </c>
      <c r="BK545">
        <v>1.3599999999999999E-2</v>
      </c>
    </row>
    <row r="546" spans="1:63" x14ac:dyDescent="0.25">
      <c r="A546" t="s">
        <v>548</v>
      </c>
      <c r="B546">
        <v>49643</v>
      </c>
      <c r="C546">
        <v>63.95</v>
      </c>
      <c r="D546">
        <v>18.190000000000001</v>
      </c>
      <c r="E546" s="1">
        <v>1163.1600000000001</v>
      </c>
      <c r="F546" s="1">
        <v>1119.56</v>
      </c>
      <c r="G546">
        <v>2.7000000000000001E-3</v>
      </c>
      <c r="H546">
        <v>4.0000000000000002E-4</v>
      </c>
      <c r="I546">
        <v>6.7000000000000002E-3</v>
      </c>
      <c r="J546">
        <v>6.9999999999999999E-4</v>
      </c>
      <c r="K546">
        <v>2.12E-2</v>
      </c>
      <c r="L546">
        <v>0.94179999999999997</v>
      </c>
      <c r="M546">
        <v>2.6599999999999999E-2</v>
      </c>
      <c r="N546">
        <v>0.42609999999999998</v>
      </c>
      <c r="O546">
        <v>3.3E-3</v>
      </c>
      <c r="P546">
        <v>0.15279999999999999</v>
      </c>
      <c r="Q546" s="1">
        <v>54729.91</v>
      </c>
      <c r="R546">
        <v>0.2505</v>
      </c>
      <c r="S546">
        <v>0.21029999999999999</v>
      </c>
      <c r="T546">
        <v>0.53920000000000001</v>
      </c>
      <c r="U546">
        <v>9.51</v>
      </c>
      <c r="V546" s="1">
        <v>76150.179999999993</v>
      </c>
      <c r="W546">
        <v>117.04</v>
      </c>
      <c r="X546" s="1">
        <v>162166.04</v>
      </c>
      <c r="Y546">
        <v>0.79659999999999997</v>
      </c>
      <c r="Z546">
        <v>0.1082</v>
      </c>
      <c r="AA546">
        <v>9.5299999999999996E-2</v>
      </c>
      <c r="AB546">
        <v>0.2034</v>
      </c>
      <c r="AC546">
        <v>162.16999999999999</v>
      </c>
      <c r="AD546" s="1">
        <v>4528.8900000000003</v>
      </c>
      <c r="AE546">
        <v>513.73</v>
      </c>
      <c r="AF546" s="1">
        <v>152226.1</v>
      </c>
      <c r="AG546" t="s">
        <v>4</v>
      </c>
      <c r="AH546" s="1">
        <v>33807</v>
      </c>
      <c r="AI546" s="1">
        <v>51144.25</v>
      </c>
      <c r="AJ546">
        <v>41.5</v>
      </c>
      <c r="AK546">
        <v>25.67</v>
      </c>
      <c r="AL546">
        <v>29.38</v>
      </c>
      <c r="AM546">
        <v>4.34</v>
      </c>
      <c r="AN546" s="1">
        <v>1482.86</v>
      </c>
      <c r="AO546">
        <v>1.1821999999999999</v>
      </c>
      <c r="AP546" s="1">
        <v>1620.7</v>
      </c>
      <c r="AQ546" s="1">
        <v>2199.11</v>
      </c>
      <c r="AR546" s="1">
        <v>6161.3</v>
      </c>
      <c r="AS546">
        <v>595.28</v>
      </c>
      <c r="AT546">
        <v>299.26</v>
      </c>
      <c r="AU546" s="1">
        <v>10875.65</v>
      </c>
      <c r="AV546" s="1">
        <v>6348.37</v>
      </c>
      <c r="AW546">
        <v>0.48159999999999997</v>
      </c>
      <c r="AX546" s="1">
        <v>4450.42</v>
      </c>
      <c r="AY546">
        <v>0.3377</v>
      </c>
      <c r="AZ546" s="1">
        <v>1552.95</v>
      </c>
      <c r="BA546">
        <v>0.1178</v>
      </c>
      <c r="BB546">
        <v>828.74</v>
      </c>
      <c r="BC546">
        <v>6.2899999999999998E-2</v>
      </c>
      <c r="BD546" s="1">
        <v>13180.48</v>
      </c>
      <c r="BE546" s="1">
        <v>5291.23</v>
      </c>
      <c r="BF546">
        <v>1.6777</v>
      </c>
      <c r="BG546">
        <v>0.50280000000000002</v>
      </c>
      <c r="BH546">
        <v>0.21959999999999999</v>
      </c>
      <c r="BI546">
        <v>0.2276</v>
      </c>
      <c r="BJ546">
        <v>3.3099999999999997E-2</v>
      </c>
      <c r="BK546">
        <v>1.6899999999999998E-2</v>
      </c>
    </row>
    <row r="547" spans="1:63" x14ac:dyDescent="0.25">
      <c r="A547" t="s">
        <v>549</v>
      </c>
      <c r="B547">
        <v>48744</v>
      </c>
      <c r="C547">
        <v>67.14</v>
      </c>
      <c r="D547">
        <v>25.18</v>
      </c>
      <c r="E547" s="1">
        <v>1690.59</v>
      </c>
      <c r="F547" s="1">
        <v>1641.71</v>
      </c>
      <c r="G547">
        <v>5.7000000000000002E-3</v>
      </c>
      <c r="H547">
        <v>4.0000000000000002E-4</v>
      </c>
      <c r="I547">
        <v>8.3999999999999995E-3</v>
      </c>
      <c r="J547">
        <v>1.1999999999999999E-3</v>
      </c>
      <c r="K547">
        <v>2.5600000000000001E-2</v>
      </c>
      <c r="L547">
        <v>0.92669999999999997</v>
      </c>
      <c r="M547">
        <v>3.2099999999999997E-2</v>
      </c>
      <c r="N547">
        <v>0.29549999999999998</v>
      </c>
      <c r="O547">
        <v>3.8E-3</v>
      </c>
      <c r="P547">
        <v>0.13</v>
      </c>
      <c r="Q547" s="1">
        <v>59391.32</v>
      </c>
      <c r="R547">
        <v>0.21340000000000001</v>
      </c>
      <c r="S547">
        <v>0.184</v>
      </c>
      <c r="T547">
        <v>0.60260000000000002</v>
      </c>
      <c r="U547">
        <v>13</v>
      </c>
      <c r="V547" s="1">
        <v>77119.199999999997</v>
      </c>
      <c r="W547">
        <v>125.33</v>
      </c>
      <c r="X547" s="1">
        <v>183323.51999999999</v>
      </c>
      <c r="Y547">
        <v>0.78</v>
      </c>
      <c r="Z547">
        <v>0.1336</v>
      </c>
      <c r="AA547">
        <v>8.6400000000000005E-2</v>
      </c>
      <c r="AB547">
        <v>0.22</v>
      </c>
      <c r="AC547">
        <v>183.32</v>
      </c>
      <c r="AD547" s="1">
        <v>5624.53</v>
      </c>
      <c r="AE547">
        <v>613.55999999999995</v>
      </c>
      <c r="AF547" s="1">
        <v>177046.6</v>
      </c>
      <c r="AG547" t="s">
        <v>4</v>
      </c>
      <c r="AH547" s="1">
        <v>37661</v>
      </c>
      <c r="AI547" s="1">
        <v>61335.82</v>
      </c>
      <c r="AJ547">
        <v>46.78</v>
      </c>
      <c r="AK547">
        <v>29.34</v>
      </c>
      <c r="AL547">
        <v>32.69</v>
      </c>
      <c r="AM547">
        <v>4.82</v>
      </c>
      <c r="AN547" s="1">
        <v>1901.24</v>
      </c>
      <c r="AO547">
        <v>1.0328999999999999</v>
      </c>
      <c r="AP547" s="1">
        <v>1377.56</v>
      </c>
      <c r="AQ547" s="1">
        <v>2077.8000000000002</v>
      </c>
      <c r="AR547" s="1">
        <v>6418.93</v>
      </c>
      <c r="AS547">
        <v>633.28</v>
      </c>
      <c r="AT547">
        <v>325.7</v>
      </c>
      <c r="AU547" s="1">
        <v>10833.27</v>
      </c>
      <c r="AV547" s="1">
        <v>5035.41</v>
      </c>
      <c r="AW547">
        <v>0.39950000000000002</v>
      </c>
      <c r="AX547" s="1">
        <v>5611.29</v>
      </c>
      <c r="AY547">
        <v>0.44519999999999998</v>
      </c>
      <c r="AZ547" s="1">
        <v>1349.65</v>
      </c>
      <c r="BA547">
        <v>0.1071</v>
      </c>
      <c r="BB547">
        <v>607.86</v>
      </c>
      <c r="BC547">
        <v>4.82E-2</v>
      </c>
      <c r="BD547" s="1">
        <v>12604.2</v>
      </c>
      <c r="BE547" s="1">
        <v>3696.08</v>
      </c>
      <c r="BF547">
        <v>0.81740000000000002</v>
      </c>
      <c r="BG547">
        <v>0.53659999999999997</v>
      </c>
      <c r="BH547">
        <v>0.21299999999999999</v>
      </c>
      <c r="BI547">
        <v>0.20230000000000001</v>
      </c>
      <c r="BJ547">
        <v>3.3700000000000001E-2</v>
      </c>
      <c r="BK547">
        <v>1.4500000000000001E-2</v>
      </c>
    </row>
    <row r="548" spans="1:63" x14ac:dyDescent="0.25">
      <c r="A548" t="s">
        <v>550</v>
      </c>
      <c r="B548">
        <v>47464</v>
      </c>
      <c r="C548">
        <v>50.52</v>
      </c>
      <c r="D548">
        <v>29.58</v>
      </c>
      <c r="E548" s="1">
        <v>1494.55</v>
      </c>
      <c r="F548" s="1">
        <v>1489.97</v>
      </c>
      <c r="G548">
        <v>7.3000000000000001E-3</v>
      </c>
      <c r="H548">
        <v>2.9999999999999997E-4</v>
      </c>
      <c r="I548">
        <v>8.3000000000000001E-3</v>
      </c>
      <c r="J548">
        <v>1.1000000000000001E-3</v>
      </c>
      <c r="K548">
        <v>3.32E-2</v>
      </c>
      <c r="L548">
        <v>0.92330000000000001</v>
      </c>
      <c r="M548">
        <v>2.63E-2</v>
      </c>
      <c r="N548">
        <v>0.2145</v>
      </c>
      <c r="O548">
        <v>9.9000000000000008E-3</v>
      </c>
      <c r="P548">
        <v>0.1142</v>
      </c>
      <c r="Q548" s="1">
        <v>60636.66</v>
      </c>
      <c r="R548">
        <v>0.20050000000000001</v>
      </c>
      <c r="S548">
        <v>0.1636</v>
      </c>
      <c r="T548">
        <v>0.63580000000000003</v>
      </c>
      <c r="U548">
        <v>10.72</v>
      </c>
      <c r="V548" s="1">
        <v>80936.570000000007</v>
      </c>
      <c r="W548">
        <v>136.25</v>
      </c>
      <c r="X548" s="1">
        <v>210219.46</v>
      </c>
      <c r="Y548">
        <v>0.80120000000000002</v>
      </c>
      <c r="Z548">
        <v>0.13880000000000001</v>
      </c>
      <c r="AA548">
        <v>6.0100000000000001E-2</v>
      </c>
      <c r="AB548">
        <v>0.1988</v>
      </c>
      <c r="AC548">
        <v>210.22</v>
      </c>
      <c r="AD548" s="1">
        <v>6500.35</v>
      </c>
      <c r="AE548">
        <v>721.95</v>
      </c>
      <c r="AF548" s="1">
        <v>193636.86</v>
      </c>
      <c r="AG548" t="s">
        <v>4</v>
      </c>
      <c r="AH548" s="1">
        <v>41406</v>
      </c>
      <c r="AI548" s="1">
        <v>76440.47</v>
      </c>
      <c r="AJ548">
        <v>48.2</v>
      </c>
      <c r="AK548">
        <v>27.84</v>
      </c>
      <c r="AL548">
        <v>32.18</v>
      </c>
      <c r="AM548">
        <v>4.72</v>
      </c>
      <c r="AN548" s="1">
        <v>1828.51</v>
      </c>
      <c r="AO548">
        <v>0.86629999999999996</v>
      </c>
      <c r="AP548" s="1">
        <v>1381.39</v>
      </c>
      <c r="AQ548" s="1">
        <v>2009.63</v>
      </c>
      <c r="AR548" s="1">
        <v>6386.91</v>
      </c>
      <c r="AS548">
        <v>621.16</v>
      </c>
      <c r="AT548">
        <v>332.52</v>
      </c>
      <c r="AU548" s="1">
        <v>10731.61</v>
      </c>
      <c r="AV548" s="1">
        <v>4025.52</v>
      </c>
      <c r="AW548">
        <v>0.32619999999999999</v>
      </c>
      <c r="AX548" s="1">
        <v>6227.68</v>
      </c>
      <c r="AY548">
        <v>0.50470000000000004</v>
      </c>
      <c r="AZ548" s="1">
        <v>1569.47</v>
      </c>
      <c r="BA548">
        <v>0.12720000000000001</v>
      </c>
      <c r="BB548">
        <v>517.66999999999996</v>
      </c>
      <c r="BC548">
        <v>4.19E-2</v>
      </c>
      <c r="BD548" s="1">
        <v>12340.34</v>
      </c>
      <c r="BE548" s="1">
        <v>2967.16</v>
      </c>
      <c r="BF548">
        <v>0.48980000000000001</v>
      </c>
      <c r="BG548">
        <v>0.54239999999999999</v>
      </c>
      <c r="BH548">
        <v>0.2185</v>
      </c>
      <c r="BI548">
        <v>0.1925</v>
      </c>
      <c r="BJ548">
        <v>3.0800000000000001E-2</v>
      </c>
      <c r="BK548">
        <v>1.5800000000000002E-2</v>
      </c>
    </row>
    <row r="549" spans="1:63" x14ac:dyDescent="0.25">
      <c r="A549" t="s">
        <v>551</v>
      </c>
      <c r="B549">
        <v>44966</v>
      </c>
      <c r="C549">
        <v>81.099999999999994</v>
      </c>
      <c r="D549">
        <v>28.83</v>
      </c>
      <c r="E549" s="1">
        <v>2338.12</v>
      </c>
      <c r="F549" s="1">
        <v>2199.8000000000002</v>
      </c>
      <c r="G549">
        <v>7.0000000000000001E-3</v>
      </c>
      <c r="H549">
        <v>3.5999999999999999E-3</v>
      </c>
      <c r="I549">
        <v>1.7999999999999999E-2</v>
      </c>
      <c r="J549">
        <v>8.9999999999999998E-4</v>
      </c>
      <c r="K549">
        <v>4.3700000000000003E-2</v>
      </c>
      <c r="L549">
        <v>0.87849999999999995</v>
      </c>
      <c r="M549">
        <v>4.82E-2</v>
      </c>
      <c r="N549">
        <v>0.45190000000000002</v>
      </c>
      <c r="O549">
        <v>1.2999999999999999E-2</v>
      </c>
      <c r="P549">
        <v>0.15290000000000001</v>
      </c>
      <c r="Q549" s="1">
        <v>57746.559999999998</v>
      </c>
      <c r="R549">
        <v>0.21540000000000001</v>
      </c>
      <c r="S549">
        <v>0.17330000000000001</v>
      </c>
      <c r="T549">
        <v>0.61119999999999997</v>
      </c>
      <c r="U549">
        <v>16.25</v>
      </c>
      <c r="V549" s="1">
        <v>79706.58</v>
      </c>
      <c r="W549">
        <v>139.11000000000001</v>
      </c>
      <c r="X549" s="1">
        <v>143909.57</v>
      </c>
      <c r="Y549">
        <v>0.72919999999999996</v>
      </c>
      <c r="Z549">
        <v>0.20100000000000001</v>
      </c>
      <c r="AA549">
        <v>6.9800000000000001E-2</v>
      </c>
      <c r="AB549">
        <v>0.27079999999999999</v>
      </c>
      <c r="AC549">
        <v>143.91</v>
      </c>
      <c r="AD549" s="1">
        <v>4177.21</v>
      </c>
      <c r="AE549">
        <v>482.37</v>
      </c>
      <c r="AF549" s="1">
        <v>132852.37</v>
      </c>
      <c r="AG549" t="s">
        <v>4</v>
      </c>
      <c r="AH549" s="1">
        <v>31646</v>
      </c>
      <c r="AI549" s="1">
        <v>50437.39</v>
      </c>
      <c r="AJ549">
        <v>43.43</v>
      </c>
      <c r="AK549">
        <v>26.63</v>
      </c>
      <c r="AL549">
        <v>33.04</v>
      </c>
      <c r="AM549">
        <v>3.96</v>
      </c>
      <c r="AN549" s="1">
        <v>1274.18</v>
      </c>
      <c r="AO549">
        <v>1.1021000000000001</v>
      </c>
      <c r="AP549" s="1">
        <v>1392.52</v>
      </c>
      <c r="AQ549" s="1">
        <v>1914.73</v>
      </c>
      <c r="AR549" s="1">
        <v>6557.45</v>
      </c>
      <c r="AS549">
        <v>695.01</v>
      </c>
      <c r="AT549">
        <v>251.6</v>
      </c>
      <c r="AU549" s="1">
        <v>10811.32</v>
      </c>
      <c r="AV549" s="1">
        <v>5863.25</v>
      </c>
      <c r="AW549">
        <v>0.4672</v>
      </c>
      <c r="AX549" s="1">
        <v>4528.66</v>
      </c>
      <c r="AY549">
        <v>0.3609</v>
      </c>
      <c r="AZ549" s="1">
        <v>1209.49</v>
      </c>
      <c r="BA549">
        <v>9.64E-2</v>
      </c>
      <c r="BB549">
        <v>948.57</v>
      </c>
      <c r="BC549">
        <v>7.5600000000000001E-2</v>
      </c>
      <c r="BD549" s="1">
        <v>12549.98</v>
      </c>
      <c r="BE549" s="1">
        <v>4393.0200000000004</v>
      </c>
      <c r="BF549">
        <v>1.3835999999999999</v>
      </c>
      <c r="BG549">
        <v>0.53100000000000003</v>
      </c>
      <c r="BH549">
        <v>0.22439999999999999</v>
      </c>
      <c r="BI549">
        <v>0.2011</v>
      </c>
      <c r="BJ549">
        <v>2.8199999999999999E-2</v>
      </c>
      <c r="BK549">
        <v>1.54E-2</v>
      </c>
    </row>
    <row r="550" spans="1:63" x14ac:dyDescent="0.25">
      <c r="A550" t="s">
        <v>552</v>
      </c>
      <c r="B550">
        <v>44958</v>
      </c>
      <c r="C550">
        <v>33.14</v>
      </c>
      <c r="D550">
        <v>96.64</v>
      </c>
      <c r="E550" s="1">
        <v>3202.99</v>
      </c>
      <c r="F550" s="1">
        <v>3065.03</v>
      </c>
      <c r="G550">
        <v>1.7100000000000001E-2</v>
      </c>
      <c r="H550">
        <v>1E-3</v>
      </c>
      <c r="I550">
        <v>6.9800000000000001E-2</v>
      </c>
      <c r="J550">
        <v>1.1000000000000001E-3</v>
      </c>
      <c r="K550">
        <v>6.2899999999999998E-2</v>
      </c>
      <c r="L550">
        <v>0.7923</v>
      </c>
      <c r="M550">
        <v>5.57E-2</v>
      </c>
      <c r="N550">
        <v>0.33529999999999999</v>
      </c>
      <c r="O550">
        <v>1.9699999999999999E-2</v>
      </c>
      <c r="P550">
        <v>0.13600000000000001</v>
      </c>
      <c r="Q550" s="1">
        <v>63947.47</v>
      </c>
      <c r="R550">
        <v>0.2077</v>
      </c>
      <c r="S550">
        <v>0.19800000000000001</v>
      </c>
      <c r="T550">
        <v>0.59430000000000005</v>
      </c>
      <c r="U550">
        <v>20.23</v>
      </c>
      <c r="V550" s="1">
        <v>85377.53</v>
      </c>
      <c r="W550">
        <v>154.01</v>
      </c>
      <c r="X550" s="1">
        <v>173241.38</v>
      </c>
      <c r="Y550">
        <v>0.70379999999999998</v>
      </c>
      <c r="Z550">
        <v>0.2424</v>
      </c>
      <c r="AA550">
        <v>5.3800000000000001E-2</v>
      </c>
      <c r="AB550">
        <v>0.29620000000000002</v>
      </c>
      <c r="AC550">
        <v>173.24</v>
      </c>
      <c r="AD550" s="1">
        <v>6952.63</v>
      </c>
      <c r="AE550">
        <v>718.63</v>
      </c>
      <c r="AF550" s="1">
        <v>172490.03</v>
      </c>
      <c r="AG550" t="s">
        <v>4</v>
      </c>
      <c r="AH550" s="1">
        <v>37942</v>
      </c>
      <c r="AI550" s="1">
        <v>62609.03</v>
      </c>
      <c r="AJ550">
        <v>60.29</v>
      </c>
      <c r="AK550">
        <v>36.97</v>
      </c>
      <c r="AL550">
        <v>43.53</v>
      </c>
      <c r="AM550">
        <v>4.93</v>
      </c>
      <c r="AN550" s="1">
        <v>1905</v>
      </c>
      <c r="AO550">
        <v>0.88129999999999997</v>
      </c>
      <c r="AP550" s="1">
        <v>1568.19</v>
      </c>
      <c r="AQ550" s="1">
        <v>2048.61</v>
      </c>
      <c r="AR550" s="1">
        <v>6886.43</v>
      </c>
      <c r="AS550">
        <v>678.34</v>
      </c>
      <c r="AT550">
        <v>337.52</v>
      </c>
      <c r="AU550" s="1">
        <v>11519.08</v>
      </c>
      <c r="AV550" s="1">
        <v>4596.82</v>
      </c>
      <c r="AW550">
        <v>0.35249999999999998</v>
      </c>
      <c r="AX550" s="1">
        <v>6472.61</v>
      </c>
      <c r="AY550">
        <v>0.49630000000000002</v>
      </c>
      <c r="AZ550" s="1">
        <v>1234.8</v>
      </c>
      <c r="BA550">
        <v>9.4700000000000006E-2</v>
      </c>
      <c r="BB550">
        <v>737.71</v>
      </c>
      <c r="BC550">
        <v>5.6599999999999998E-2</v>
      </c>
      <c r="BD550" s="1">
        <v>13041.94</v>
      </c>
      <c r="BE550" s="1">
        <v>2873.29</v>
      </c>
      <c r="BF550">
        <v>0.6028</v>
      </c>
      <c r="BG550">
        <v>0.56469999999999998</v>
      </c>
      <c r="BH550">
        <v>0.22550000000000001</v>
      </c>
      <c r="BI550">
        <v>0.1636</v>
      </c>
      <c r="BJ550">
        <v>2.8400000000000002E-2</v>
      </c>
      <c r="BK550">
        <v>1.78E-2</v>
      </c>
    </row>
    <row r="551" spans="1:63" x14ac:dyDescent="0.25">
      <c r="A551" t="s">
        <v>553</v>
      </c>
      <c r="B551">
        <v>47472</v>
      </c>
      <c r="C551">
        <v>58.48</v>
      </c>
      <c r="D551">
        <v>8.49</v>
      </c>
      <c r="E551">
        <v>496.34</v>
      </c>
      <c r="F551">
        <v>495.04</v>
      </c>
      <c r="G551">
        <v>3.0000000000000001E-3</v>
      </c>
      <c r="H551">
        <v>5.0000000000000001E-4</v>
      </c>
      <c r="I551">
        <v>1.0500000000000001E-2</v>
      </c>
      <c r="J551">
        <v>6.9999999999999999E-4</v>
      </c>
      <c r="K551">
        <v>4.0099999999999997E-2</v>
      </c>
      <c r="L551">
        <v>0.92730000000000001</v>
      </c>
      <c r="M551">
        <v>1.78E-2</v>
      </c>
      <c r="N551">
        <v>0.2868</v>
      </c>
      <c r="O551">
        <v>3.5999999999999999E-3</v>
      </c>
      <c r="P551">
        <v>0.14249999999999999</v>
      </c>
      <c r="Q551" s="1">
        <v>53899.86</v>
      </c>
      <c r="R551">
        <v>0.2424</v>
      </c>
      <c r="S551">
        <v>0.1767</v>
      </c>
      <c r="T551">
        <v>0.58079999999999998</v>
      </c>
      <c r="U551">
        <v>5.54</v>
      </c>
      <c r="V551" s="1">
        <v>68901.91</v>
      </c>
      <c r="W551">
        <v>86.93</v>
      </c>
      <c r="X551" s="1">
        <v>193780.51</v>
      </c>
      <c r="Y551">
        <v>0.81599999999999995</v>
      </c>
      <c r="Z551">
        <v>8.1500000000000003E-2</v>
      </c>
      <c r="AA551">
        <v>0.10249999999999999</v>
      </c>
      <c r="AB551">
        <v>0.184</v>
      </c>
      <c r="AC551">
        <v>193.78</v>
      </c>
      <c r="AD551" s="1">
        <v>5576.52</v>
      </c>
      <c r="AE551">
        <v>592.44000000000005</v>
      </c>
      <c r="AF551" s="1">
        <v>179857.36</v>
      </c>
      <c r="AG551" t="s">
        <v>4</v>
      </c>
      <c r="AH551" s="1">
        <v>35876</v>
      </c>
      <c r="AI551" s="1">
        <v>55789.919999999998</v>
      </c>
      <c r="AJ551">
        <v>41.82</v>
      </c>
      <c r="AK551">
        <v>25.76</v>
      </c>
      <c r="AL551">
        <v>30.27</v>
      </c>
      <c r="AM551">
        <v>4.74</v>
      </c>
      <c r="AN551" s="1">
        <v>1816.99</v>
      </c>
      <c r="AO551">
        <v>1.4917</v>
      </c>
      <c r="AP551" s="1">
        <v>1979.98</v>
      </c>
      <c r="AQ551" s="1">
        <v>2603.86</v>
      </c>
      <c r="AR551" s="1">
        <v>7681.69</v>
      </c>
      <c r="AS551">
        <v>564.23</v>
      </c>
      <c r="AT551">
        <v>405.35</v>
      </c>
      <c r="AU551" s="1">
        <v>13235.11</v>
      </c>
      <c r="AV551" s="1">
        <v>6772.88</v>
      </c>
      <c r="AW551">
        <v>0.42430000000000001</v>
      </c>
      <c r="AX551" s="1">
        <v>6210.05</v>
      </c>
      <c r="AY551">
        <v>0.38900000000000001</v>
      </c>
      <c r="AZ551" s="1">
        <v>2315.73</v>
      </c>
      <c r="BA551">
        <v>0.14510000000000001</v>
      </c>
      <c r="BB551">
        <v>663.91</v>
      </c>
      <c r="BC551">
        <v>4.1599999999999998E-2</v>
      </c>
      <c r="BD551" s="1">
        <v>15962.57</v>
      </c>
      <c r="BE551" s="1">
        <v>5675.47</v>
      </c>
      <c r="BF551">
        <v>1.6266</v>
      </c>
      <c r="BG551">
        <v>0.5212</v>
      </c>
      <c r="BH551">
        <v>0.2092</v>
      </c>
      <c r="BI551">
        <v>0.20619999999999999</v>
      </c>
      <c r="BJ551">
        <v>3.1899999999999998E-2</v>
      </c>
      <c r="BK551">
        <v>3.1399999999999997E-2</v>
      </c>
    </row>
    <row r="552" spans="1:63" x14ac:dyDescent="0.25">
      <c r="A552" t="s">
        <v>554</v>
      </c>
      <c r="B552">
        <v>46821</v>
      </c>
      <c r="C552">
        <v>38.1</v>
      </c>
      <c r="D552">
        <v>53.31</v>
      </c>
      <c r="E552" s="1">
        <v>2031.05</v>
      </c>
      <c r="F552" s="1">
        <v>2016.72</v>
      </c>
      <c r="G552">
        <v>8.9999999999999993E-3</v>
      </c>
      <c r="H552">
        <v>5.9999999999999995E-4</v>
      </c>
      <c r="I552">
        <v>2.0299999999999999E-2</v>
      </c>
      <c r="J552">
        <v>1.1000000000000001E-3</v>
      </c>
      <c r="K552">
        <v>4.2599999999999999E-2</v>
      </c>
      <c r="L552">
        <v>0.88549999999999995</v>
      </c>
      <c r="M552">
        <v>4.0899999999999999E-2</v>
      </c>
      <c r="N552">
        <v>0.37480000000000002</v>
      </c>
      <c r="O552">
        <v>1.0999999999999999E-2</v>
      </c>
      <c r="P552">
        <v>0.14069999999999999</v>
      </c>
      <c r="Q552" s="1">
        <v>57922.9</v>
      </c>
      <c r="R552">
        <v>0.22120000000000001</v>
      </c>
      <c r="S552">
        <v>0.18290000000000001</v>
      </c>
      <c r="T552">
        <v>0.59589999999999999</v>
      </c>
      <c r="U552">
        <v>14.45</v>
      </c>
      <c r="V552" s="1">
        <v>79004.44</v>
      </c>
      <c r="W552">
        <v>136.24</v>
      </c>
      <c r="X552" s="1">
        <v>171084.16</v>
      </c>
      <c r="Y552">
        <v>0.73699999999999999</v>
      </c>
      <c r="Z552">
        <v>0.1966</v>
      </c>
      <c r="AA552">
        <v>6.6400000000000001E-2</v>
      </c>
      <c r="AB552">
        <v>0.26300000000000001</v>
      </c>
      <c r="AC552">
        <v>171.08</v>
      </c>
      <c r="AD552" s="1">
        <v>5678.77</v>
      </c>
      <c r="AE552">
        <v>624.03</v>
      </c>
      <c r="AF552" s="1">
        <v>158340.01999999999</v>
      </c>
      <c r="AG552" t="s">
        <v>4</v>
      </c>
      <c r="AH552" s="1">
        <v>34920</v>
      </c>
      <c r="AI552" s="1">
        <v>56425.1</v>
      </c>
      <c r="AJ552">
        <v>51.15</v>
      </c>
      <c r="AK552">
        <v>31.14</v>
      </c>
      <c r="AL552">
        <v>36.909999999999997</v>
      </c>
      <c r="AM552">
        <v>4.4400000000000004</v>
      </c>
      <c r="AN552">
        <v>699.6</v>
      </c>
      <c r="AO552">
        <v>0.8952</v>
      </c>
      <c r="AP552" s="1">
        <v>1353.49</v>
      </c>
      <c r="AQ552" s="1">
        <v>1923.03</v>
      </c>
      <c r="AR552" s="1">
        <v>6006.02</v>
      </c>
      <c r="AS552">
        <v>586.09</v>
      </c>
      <c r="AT552">
        <v>299.8</v>
      </c>
      <c r="AU552" s="1">
        <v>10168.450000000001</v>
      </c>
      <c r="AV552" s="1">
        <v>4745.6400000000003</v>
      </c>
      <c r="AW552">
        <v>0.40229999999999999</v>
      </c>
      <c r="AX552" s="1">
        <v>4906.25</v>
      </c>
      <c r="AY552">
        <v>0.41589999999999999</v>
      </c>
      <c r="AZ552" s="1">
        <v>1432.64</v>
      </c>
      <c r="BA552">
        <v>0.12139999999999999</v>
      </c>
      <c r="BB552">
        <v>711.63</v>
      </c>
      <c r="BC552">
        <v>6.0299999999999999E-2</v>
      </c>
      <c r="BD552" s="1">
        <v>11796.15</v>
      </c>
      <c r="BE552" s="1">
        <v>3768.56</v>
      </c>
      <c r="BF552">
        <v>0.92769999999999997</v>
      </c>
      <c r="BG552">
        <v>0.53669999999999995</v>
      </c>
      <c r="BH552">
        <v>0.22090000000000001</v>
      </c>
      <c r="BI552">
        <v>0.19900000000000001</v>
      </c>
      <c r="BJ552">
        <v>2.7E-2</v>
      </c>
      <c r="BK552">
        <v>1.6500000000000001E-2</v>
      </c>
    </row>
    <row r="553" spans="1:63" x14ac:dyDescent="0.25">
      <c r="A553" t="s">
        <v>555</v>
      </c>
      <c r="B553">
        <v>45633</v>
      </c>
      <c r="C553">
        <v>77.900000000000006</v>
      </c>
      <c r="D553">
        <v>15.96</v>
      </c>
      <c r="E553" s="1">
        <v>1243.3699999999999</v>
      </c>
      <c r="F553" s="1">
        <v>1269.57</v>
      </c>
      <c r="G553">
        <v>2.8999999999999998E-3</v>
      </c>
      <c r="H553">
        <v>2.0999999999999999E-3</v>
      </c>
      <c r="I553">
        <v>3.8999999999999998E-3</v>
      </c>
      <c r="J553">
        <v>4.0000000000000002E-4</v>
      </c>
      <c r="K553">
        <v>1.0800000000000001E-2</v>
      </c>
      <c r="L553">
        <v>0.96519999999999995</v>
      </c>
      <c r="M553">
        <v>1.49E-2</v>
      </c>
      <c r="N553">
        <v>0.22839999999999999</v>
      </c>
      <c r="O553">
        <v>2.5999999999999999E-3</v>
      </c>
      <c r="P553">
        <v>0.1178</v>
      </c>
      <c r="Q553" s="1">
        <v>58846.22</v>
      </c>
      <c r="R553">
        <v>0.1618</v>
      </c>
      <c r="S553">
        <v>0.18479999999999999</v>
      </c>
      <c r="T553">
        <v>0.65339999999999998</v>
      </c>
      <c r="U553">
        <v>10.43</v>
      </c>
      <c r="V553" s="1">
        <v>69119.02</v>
      </c>
      <c r="W553">
        <v>115.41</v>
      </c>
      <c r="X553" s="1">
        <v>174635.59</v>
      </c>
      <c r="Y553">
        <v>0.79930000000000001</v>
      </c>
      <c r="Z553">
        <v>0.1226</v>
      </c>
      <c r="AA553">
        <v>7.8100000000000003E-2</v>
      </c>
      <c r="AB553">
        <v>0.20069999999999999</v>
      </c>
      <c r="AC553">
        <v>174.64</v>
      </c>
      <c r="AD553" s="1">
        <v>4556.9399999999996</v>
      </c>
      <c r="AE553">
        <v>511.28</v>
      </c>
      <c r="AF553" s="1">
        <v>154881.70000000001</v>
      </c>
      <c r="AG553" t="s">
        <v>4</v>
      </c>
      <c r="AH553" s="1">
        <v>36907</v>
      </c>
      <c r="AI553" s="1">
        <v>61443.62</v>
      </c>
      <c r="AJ553">
        <v>41.5</v>
      </c>
      <c r="AK553">
        <v>24.28</v>
      </c>
      <c r="AL553">
        <v>28.19</v>
      </c>
      <c r="AM553">
        <v>4.8899999999999997</v>
      </c>
      <c r="AN553" s="1">
        <v>1410.74</v>
      </c>
      <c r="AO553">
        <v>1.0515000000000001</v>
      </c>
      <c r="AP553" s="1">
        <v>1358.97</v>
      </c>
      <c r="AQ553" s="1">
        <v>2060.42</v>
      </c>
      <c r="AR553" s="1">
        <v>6416.93</v>
      </c>
      <c r="AS553">
        <v>531.49</v>
      </c>
      <c r="AT553">
        <v>312.64999999999998</v>
      </c>
      <c r="AU553" s="1">
        <v>10680.45</v>
      </c>
      <c r="AV553" s="1">
        <v>5506.08</v>
      </c>
      <c r="AW553">
        <v>0.44069999999999998</v>
      </c>
      <c r="AX553" s="1">
        <v>4740.08</v>
      </c>
      <c r="AY553">
        <v>0.37940000000000002</v>
      </c>
      <c r="AZ553" s="1">
        <v>1710.59</v>
      </c>
      <c r="BA553">
        <v>0.13689999999999999</v>
      </c>
      <c r="BB553">
        <v>536.29999999999995</v>
      </c>
      <c r="BC553">
        <v>4.2900000000000001E-2</v>
      </c>
      <c r="BD553" s="1">
        <v>12493.04</v>
      </c>
      <c r="BE553" s="1">
        <v>5085.3900000000003</v>
      </c>
      <c r="BF553">
        <v>1.2435</v>
      </c>
      <c r="BG553">
        <v>0.54820000000000002</v>
      </c>
      <c r="BH553">
        <v>0.23</v>
      </c>
      <c r="BI553">
        <v>0.16880000000000001</v>
      </c>
      <c r="BJ553">
        <v>3.2300000000000002E-2</v>
      </c>
      <c r="BK553">
        <v>2.07E-2</v>
      </c>
    </row>
    <row r="554" spans="1:63" x14ac:dyDescent="0.25">
      <c r="A554" t="s">
        <v>556</v>
      </c>
      <c r="B554">
        <v>50393</v>
      </c>
      <c r="C554">
        <v>195.43</v>
      </c>
      <c r="D554">
        <v>7.69</v>
      </c>
      <c r="E554" s="1">
        <v>1502.8</v>
      </c>
      <c r="F554" s="1">
        <v>1425.67</v>
      </c>
      <c r="G554">
        <v>1.6999999999999999E-3</v>
      </c>
      <c r="H554">
        <v>2.9999999999999997E-4</v>
      </c>
      <c r="I554">
        <v>6.6E-3</v>
      </c>
      <c r="J554">
        <v>8.9999999999999998E-4</v>
      </c>
      <c r="K554">
        <v>8.6E-3</v>
      </c>
      <c r="L554">
        <v>0.95979999999999999</v>
      </c>
      <c r="M554">
        <v>2.2200000000000001E-2</v>
      </c>
      <c r="N554">
        <v>0.86780000000000002</v>
      </c>
      <c r="O554">
        <v>4.0000000000000002E-4</v>
      </c>
      <c r="P554">
        <v>0.17499999999999999</v>
      </c>
      <c r="Q554" s="1">
        <v>54635.43</v>
      </c>
      <c r="R554">
        <v>0.2392</v>
      </c>
      <c r="S554">
        <v>0.16739999999999999</v>
      </c>
      <c r="T554">
        <v>0.59340000000000004</v>
      </c>
      <c r="U554">
        <v>13.87</v>
      </c>
      <c r="V554" s="1">
        <v>75557.429999999993</v>
      </c>
      <c r="W554">
        <v>104.74</v>
      </c>
      <c r="X554" s="1">
        <v>156869.71</v>
      </c>
      <c r="Y554">
        <v>0.53800000000000003</v>
      </c>
      <c r="Z554">
        <v>0.13400000000000001</v>
      </c>
      <c r="AA554">
        <v>0.3281</v>
      </c>
      <c r="AB554">
        <v>0.46200000000000002</v>
      </c>
      <c r="AC554">
        <v>156.87</v>
      </c>
      <c r="AD554" s="1">
        <v>3853.83</v>
      </c>
      <c r="AE554">
        <v>310.61</v>
      </c>
      <c r="AF554" s="1">
        <v>123241.79</v>
      </c>
      <c r="AG554" t="s">
        <v>4</v>
      </c>
      <c r="AH554" s="1">
        <v>29625</v>
      </c>
      <c r="AI554" s="1">
        <v>46683.199999999997</v>
      </c>
      <c r="AJ554">
        <v>27.68</v>
      </c>
      <c r="AK554">
        <v>21.72</v>
      </c>
      <c r="AL554">
        <v>23.89</v>
      </c>
      <c r="AM554">
        <v>3.84</v>
      </c>
      <c r="AN554">
        <v>0</v>
      </c>
      <c r="AO554">
        <v>0.80800000000000005</v>
      </c>
      <c r="AP554" s="1">
        <v>1808.65</v>
      </c>
      <c r="AQ554" s="1">
        <v>2856.59</v>
      </c>
      <c r="AR554" s="1">
        <v>7711.02</v>
      </c>
      <c r="AS554">
        <v>624.16</v>
      </c>
      <c r="AT554">
        <v>407.12</v>
      </c>
      <c r="AU554" s="1">
        <v>13407.54</v>
      </c>
      <c r="AV554" s="1">
        <v>9644.9699999999993</v>
      </c>
      <c r="AW554">
        <v>0.60399999999999998</v>
      </c>
      <c r="AX554" s="1">
        <v>3668.8</v>
      </c>
      <c r="AY554">
        <v>0.22969999999999999</v>
      </c>
      <c r="AZ554" s="1">
        <v>1227.28</v>
      </c>
      <c r="BA554">
        <v>7.6899999999999996E-2</v>
      </c>
      <c r="BB554" s="1">
        <v>1428.73</v>
      </c>
      <c r="BC554">
        <v>8.9499999999999996E-2</v>
      </c>
      <c r="BD554" s="1">
        <v>15969.79</v>
      </c>
      <c r="BE554" s="1">
        <v>8141.95</v>
      </c>
      <c r="BF554">
        <v>3.6505000000000001</v>
      </c>
      <c r="BG554">
        <v>0.5081</v>
      </c>
      <c r="BH554">
        <v>0.2427</v>
      </c>
      <c r="BI554">
        <v>0.1855</v>
      </c>
      <c r="BJ554">
        <v>4.1000000000000002E-2</v>
      </c>
      <c r="BK554">
        <v>2.2700000000000001E-2</v>
      </c>
    </row>
    <row r="555" spans="1:63" x14ac:dyDescent="0.25">
      <c r="A555" t="s">
        <v>557</v>
      </c>
      <c r="B555">
        <v>44974</v>
      </c>
      <c r="C555">
        <v>32.049999999999997</v>
      </c>
      <c r="D555">
        <v>150.18</v>
      </c>
      <c r="E555" s="1">
        <v>4812.8</v>
      </c>
      <c r="F555" s="1">
        <v>4687.53</v>
      </c>
      <c r="G555">
        <v>1.83E-2</v>
      </c>
      <c r="H555">
        <v>5.0000000000000001E-4</v>
      </c>
      <c r="I555">
        <v>2.5399999999999999E-2</v>
      </c>
      <c r="J555">
        <v>8.0000000000000004E-4</v>
      </c>
      <c r="K555">
        <v>3.4299999999999997E-2</v>
      </c>
      <c r="L555">
        <v>0.88229999999999997</v>
      </c>
      <c r="M555">
        <v>3.8399999999999997E-2</v>
      </c>
      <c r="N555">
        <v>0.2114</v>
      </c>
      <c r="O555">
        <v>1.1900000000000001E-2</v>
      </c>
      <c r="P555">
        <v>0.13100000000000001</v>
      </c>
      <c r="Q555" s="1">
        <v>67682.880000000005</v>
      </c>
      <c r="R555">
        <v>0.19839999999999999</v>
      </c>
      <c r="S555">
        <v>0.19420000000000001</v>
      </c>
      <c r="T555">
        <v>0.60729999999999995</v>
      </c>
      <c r="U555">
        <v>26.33</v>
      </c>
      <c r="V555" s="1">
        <v>93681.21</v>
      </c>
      <c r="W555">
        <v>179.77</v>
      </c>
      <c r="X555" s="1">
        <v>191300.5</v>
      </c>
      <c r="Y555">
        <v>0.79369999999999996</v>
      </c>
      <c r="Z555">
        <v>0.17280000000000001</v>
      </c>
      <c r="AA555">
        <v>3.3500000000000002E-2</v>
      </c>
      <c r="AB555">
        <v>0.20630000000000001</v>
      </c>
      <c r="AC555">
        <v>191.3</v>
      </c>
      <c r="AD555" s="1">
        <v>7248.08</v>
      </c>
      <c r="AE555">
        <v>825.69</v>
      </c>
      <c r="AF555" s="1">
        <v>176073.63</v>
      </c>
      <c r="AG555" t="s">
        <v>4</v>
      </c>
      <c r="AH555" s="1">
        <v>41793</v>
      </c>
      <c r="AI555" s="1">
        <v>71820.289999999994</v>
      </c>
      <c r="AJ555">
        <v>64.44</v>
      </c>
      <c r="AK555">
        <v>36.24</v>
      </c>
      <c r="AL555">
        <v>40.130000000000003</v>
      </c>
      <c r="AM555">
        <v>4.58</v>
      </c>
      <c r="AN555">
        <v>53.19</v>
      </c>
      <c r="AO555">
        <v>0.77949999999999997</v>
      </c>
      <c r="AP555" s="1">
        <v>1386.38</v>
      </c>
      <c r="AQ555" s="1">
        <v>1989.67</v>
      </c>
      <c r="AR555" s="1">
        <v>6679.07</v>
      </c>
      <c r="AS555">
        <v>710.76</v>
      </c>
      <c r="AT555">
        <v>338.65</v>
      </c>
      <c r="AU555" s="1">
        <v>11104.54</v>
      </c>
      <c r="AV555" s="1">
        <v>4120.74</v>
      </c>
      <c r="AW555">
        <v>0.34300000000000003</v>
      </c>
      <c r="AX555" s="1">
        <v>6320.29</v>
      </c>
      <c r="AY555">
        <v>0.52600000000000002</v>
      </c>
      <c r="AZ555" s="1">
        <v>1068.79</v>
      </c>
      <c r="BA555">
        <v>8.8999999999999996E-2</v>
      </c>
      <c r="BB555">
        <v>505.5</v>
      </c>
      <c r="BC555">
        <v>4.2099999999999999E-2</v>
      </c>
      <c r="BD555" s="1">
        <v>12015.32</v>
      </c>
      <c r="BE555" s="1">
        <v>2907.75</v>
      </c>
      <c r="BF555">
        <v>0.47610000000000002</v>
      </c>
      <c r="BG555">
        <v>0.58640000000000003</v>
      </c>
      <c r="BH555">
        <v>0.23019999999999999</v>
      </c>
      <c r="BI555">
        <v>0.13730000000000001</v>
      </c>
      <c r="BJ555">
        <v>2.98E-2</v>
      </c>
      <c r="BK555">
        <v>1.6299999999999999E-2</v>
      </c>
    </row>
    <row r="556" spans="1:63" x14ac:dyDescent="0.25">
      <c r="A556" t="s">
        <v>558</v>
      </c>
      <c r="B556">
        <v>46904</v>
      </c>
      <c r="C556">
        <v>51.38</v>
      </c>
      <c r="D556">
        <v>16.8</v>
      </c>
      <c r="E556">
        <v>862.95</v>
      </c>
      <c r="F556">
        <v>831.09</v>
      </c>
      <c r="G556">
        <v>3.0000000000000001E-3</v>
      </c>
      <c r="H556">
        <v>4.0000000000000002E-4</v>
      </c>
      <c r="I556">
        <v>6.4000000000000003E-3</v>
      </c>
      <c r="J556">
        <v>8.0000000000000004E-4</v>
      </c>
      <c r="K556">
        <v>1.7399999999999999E-2</v>
      </c>
      <c r="L556">
        <v>0.94359999999999999</v>
      </c>
      <c r="M556">
        <v>2.8400000000000002E-2</v>
      </c>
      <c r="N556">
        <v>0.41710000000000003</v>
      </c>
      <c r="O556">
        <v>4.4000000000000003E-3</v>
      </c>
      <c r="P556">
        <v>0.14649999999999999</v>
      </c>
      <c r="Q556" s="1">
        <v>53527.88</v>
      </c>
      <c r="R556">
        <v>0.2722</v>
      </c>
      <c r="S556">
        <v>0.21609999999999999</v>
      </c>
      <c r="T556">
        <v>0.51170000000000004</v>
      </c>
      <c r="U556">
        <v>7.94</v>
      </c>
      <c r="V556" s="1">
        <v>72248.789999999994</v>
      </c>
      <c r="W556">
        <v>104.42</v>
      </c>
      <c r="X556" s="1">
        <v>182531.84</v>
      </c>
      <c r="Y556">
        <v>0.8014</v>
      </c>
      <c r="Z556">
        <v>0.1183</v>
      </c>
      <c r="AA556">
        <v>8.0299999999999996E-2</v>
      </c>
      <c r="AB556">
        <v>0.1986</v>
      </c>
      <c r="AC556">
        <v>182.53</v>
      </c>
      <c r="AD556" s="1">
        <v>5280.85</v>
      </c>
      <c r="AE556">
        <v>603.9</v>
      </c>
      <c r="AF556" s="1">
        <v>169866.78</v>
      </c>
      <c r="AG556" t="s">
        <v>4</v>
      </c>
      <c r="AH556" s="1">
        <v>34081</v>
      </c>
      <c r="AI556" s="1">
        <v>53256.55</v>
      </c>
      <c r="AJ556">
        <v>43.92</v>
      </c>
      <c r="AK556">
        <v>26.64</v>
      </c>
      <c r="AL556">
        <v>30.25</v>
      </c>
      <c r="AM556">
        <v>4.3600000000000003</v>
      </c>
      <c r="AN556" s="1">
        <v>1627.16</v>
      </c>
      <c r="AO556">
        <v>1.2827</v>
      </c>
      <c r="AP556" s="1">
        <v>1774.92</v>
      </c>
      <c r="AQ556" s="1">
        <v>2296.85</v>
      </c>
      <c r="AR556" s="1">
        <v>6558.24</v>
      </c>
      <c r="AS556">
        <v>589.07000000000005</v>
      </c>
      <c r="AT556">
        <v>389.51</v>
      </c>
      <c r="AU556" s="1">
        <v>11608.6</v>
      </c>
      <c r="AV556" s="1">
        <v>6160.52</v>
      </c>
      <c r="AW556">
        <v>0.43269999999999997</v>
      </c>
      <c r="AX556" s="1">
        <v>5476.85</v>
      </c>
      <c r="AY556">
        <v>0.3846</v>
      </c>
      <c r="AZ556" s="1">
        <v>1774.04</v>
      </c>
      <c r="BA556">
        <v>0.1246</v>
      </c>
      <c r="BB556">
        <v>827.61</v>
      </c>
      <c r="BC556">
        <v>5.8099999999999999E-2</v>
      </c>
      <c r="BD556" s="1">
        <v>14239.02</v>
      </c>
      <c r="BE556" s="1">
        <v>4812.0600000000004</v>
      </c>
      <c r="BF556">
        <v>1.3406</v>
      </c>
      <c r="BG556">
        <v>0.496</v>
      </c>
      <c r="BH556">
        <v>0.21659999999999999</v>
      </c>
      <c r="BI556">
        <v>0.23749999999999999</v>
      </c>
      <c r="BJ556">
        <v>3.1699999999999999E-2</v>
      </c>
      <c r="BK556">
        <v>1.8100000000000002E-2</v>
      </c>
    </row>
    <row r="557" spans="1:63" x14ac:dyDescent="0.25">
      <c r="A557" t="s">
        <v>559</v>
      </c>
      <c r="B557">
        <v>44982</v>
      </c>
      <c r="C557">
        <v>97.95</v>
      </c>
      <c r="D557">
        <v>25.88</v>
      </c>
      <c r="E557" s="1">
        <v>2535.0500000000002</v>
      </c>
      <c r="F557" s="1">
        <v>2453.56</v>
      </c>
      <c r="G557">
        <v>5.3E-3</v>
      </c>
      <c r="H557">
        <v>3.3E-3</v>
      </c>
      <c r="I557">
        <v>9.4000000000000004E-3</v>
      </c>
      <c r="J557">
        <v>1.1000000000000001E-3</v>
      </c>
      <c r="K557">
        <v>2.3199999999999998E-2</v>
      </c>
      <c r="L557">
        <v>0.92400000000000004</v>
      </c>
      <c r="M557">
        <v>3.3700000000000001E-2</v>
      </c>
      <c r="N557">
        <v>0.3931</v>
      </c>
      <c r="O557">
        <v>4.7999999999999996E-3</v>
      </c>
      <c r="P557">
        <v>0.1431</v>
      </c>
      <c r="Q557" s="1">
        <v>60717.1</v>
      </c>
      <c r="R557">
        <v>0.2215</v>
      </c>
      <c r="S557">
        <v>0.17610000000000001</v>
      </c>
      <c r="T557">
        <v>0.60240000000000005</v>
      </c>
      <c r="U557">
        <v>16.45</v>
      </c>
      <c r="V557" s="1">
        <v>81802.070000000007</v>
      </c>
      <c r="W557">
        <v>148.83000000000001</v>
      </c>
      <c r="X557" s="1">
        <v>152953.60000000001</v>
      </c>
      <c r="Y557">
        <v>0.76590000000000003</v>
      </c>
      <c r="Z557">
        <v>0.15060000000000001</v>
      </c>
      <c r="AA557">
        <v>8.3500000000000005E-2</v>
      </c>
      <c r="AB557">
        <v>0.2341</v>
      </c>
      <c r="AC557">
        <v>152.94999999999999</v>
      </c>
      <c r="AD557" s="1">
        <v>4228.3100000000004</v>
      </c>
      <c r="AE557">
        <v>509.3</v>
      </c>
      <c r="AF557" s="1">
        <v>141691.71</v>
      </c>
      <c r="AG557" t="s">
        <v>4</v>
      </c>
      <c r="AH557" s="1">
        <v>35159</v>
      </c>
      <c r="AI557" s="1">
        <v>54036.98</v>
      </c>
      <c r="AJ557">
        <v>41.94</v>
      </c>
      <c r="AK557">
        <v>26.11</v>
      </c>
      <c r="AL557">
        <v>29.94</v>
      </c>
      <c r="AM557">
        <v>4.01</v>
      </c>
      <c r="AN557" s="1">
        <v>1214.97</v>
      </c>
      <c r="AO557">
        <v>1.0386</v>
      </c>
      <c r="AP557" s="1">
        <v>1302.2</v>
      </c>
      <c r="AQ557" s="1">
        <v>2025.38</v>
      </c>
      <c r="AR557" s="1">
        <v>6497.59</v>
      </c>
      <c r="AS557">
        <v>634.13</v>
      </c>
      <c r="AT557">
        <v>307.79000000000002</v>
      </c>
      <c r="AU557" s="1">
        <v>10767.08</v>
      </c>
      <c r="AV557" s="1">
        <v>5602.11</v>
      </c>
      <c r="AW557">
        <v>0.4592</v>
      </c>
      <c r="AX557" s="1">
        <v>4537.82</v>
      </c>
      <c r="AY557">
        <v>0.37190000000000001</v>
      </c>
      <c r="AZ557" s="1">
        <v>1255.23</v>
      </c>
      <c r="BA557">
        <v>0.10290000000000001</v>
      </c>
      <c r="BB557">
        <v>805.7</v>
      </c>
      <c r="BC557">
        <v>6.6000000000000003E-2</v>
      </c>
      <c r="BD557" s="1">
        <v>12200.86</v>
      </c>
      <c r="BE557" s="1">
        <v>4687.99</v>
      </c>
      <c r="BF557">
        <v>1.3706</v>
      </c>
      <c r="BG557">
        <v>0.54430000000000001</v>
      </c>
      <c r="BH557">
        <v>0.22170000000000001</v>
      </c>
      <c r="BI557">
        <v>0.18479999999999999</v>
      </c>
      <c r="BJ557">
        <v>3.2599999999999997E-2</v>
      </c>
      <c r="BK557">
        <v>1.67E-2</v>
      </c>
    </row>
    <row r="558" spans="1:63" x14ac:dyDescent="0.25">
      <c r="A558" t="s">
        <v>560</v>
      </c>
      <c r="B558">
        <v>44990</v>
      </c>
      <c r="C558">
        <v>16.43</v>
      </c>
      <c r="D558">
        <v>377.05</v>
      </c>
      <c r="E558" s="1">
        <v>6194.38</v>
      </c>
      <c r="F558" s="1">
        <v>4647.58</v>
      </c>
      <c r="G558">
        <v>2.8E-3</v>
      </c>
      <c r="H558">
        <v>5.9999999999999995E-4</v>
      </c>
      <c r="I558">
        <v>0.4128</v>
      </c>
      <c r="J558">
        <v>1.5E-3</v>
      </c>
      <c r="K558">
        <v>0.10589999999999999</v>
      </c>
      <c r="L558">
        <v>0.36899999999999999</v>
      </c>
      <c r="M558">
        <v>0.10730000000000001</v>
      </c>
      <c r="N558">
        <v>0.98419999999999996</v>
      </c>
      <c r="O558">
        <v>4.48E-2</v>
      </c>
      <c r="P558">
        <v>0.1898</v>
      </c>
      <c r="Q558" s="1">
        <v>58993.54</v>
      </c>
      <c r="R558">
        <v>0.28960000000000002</v>
      </c>
      <c r="S558">
        <v>0.1825</v>
      </c>
      <c r="T558">
        <v>0.52790000000000004</v>
      </c>
      <c r="U558">
        <v>48.89</v>
      </c>
      <c r="V558" s="1">
        <v>81265.77</v>
      </c>
      <c r="W558">
        <v>125.46</v>
      </c>
      <c r="X558" s="1">
        <v>71493.820000000007</v>
      </c>
      <c r="Y558">
        <v>0.63639999999999997</v>
      </c>
      <c r="Z558">
        <v>0.2843</v>
      </c>
      <c r="AA558">
        <v>7.9299999999999995E-2</v>
      </c>
      <c r="AB558">
        <v>0.36359999999999998</v>
      </c>
      <c r="AC558">
        <v>71.489999999999995</v>
      </c>
      <c r="AD558" s="1">
        <v>3207.41</v>
      </c>
      <c r="AE558">
        <v>415.65</v>
      </c>
      <c r="AF558" s="1">
        <v>62565.01</v>
      </c>
      <c r="AG558" t="s">
        <v>4</v>
      </c>
      <c r="AH558" s="1">
        <v>24955</v>
      </c>
      <c r="AI558" s="1">
        <v>36616.370000000003</v>
      </c>
      <c r="AJ558">
        <v>60.6</v>
      </c>
      <c r="AK558">
        <v>40.86</v>
      </c>
      <c r="AL558">
        <v>47.5</v>
      </c>
      <c r="AM558">
        <v>4.5999999999999996</v>
      </c>
      <c r="AN558">
        <v>2.13</v>
      </c>
      <c r="AO558">
        <v>1.1638999999999999</v>
      </c>
      <c r="AP558" s="1">
        <v>2181.1799999999998</v>
      </c>
      <c r="AQ558" s="1">
        <v>2808.75</v>
      </c>
      <c r="AR558" s="1">
        <v>7590.65</v>
      </c>
      <c r="AS558">
        <v>959.38</v>
      </c>
      <c r="AT558">
        <v>580.15</v>
      </c>
      <c r="AU558" s="1">
        <v>14120.12</v>
      </c>
      <c r="AV558" s="1">
        <v>11895.86</v>
      </c>
      <c r="AW558">
        <v>0.64400000000000002</v>
      </c>
      <c r="AX558" s="1">
        <v>3793.44</v>
      </c>
      <c r="AY558">
        <v>0.2054</v>
      </c>
      <c r="AZ558">
        <v>815.22</v>
      </c>
      <c r="BA558">
        <v>4.41E-2</v>
      </c>
      <c r="BB558" s="1">
        <v>1966.08</v>
      </c>
      <c r="BC558">
        <v>0.10639999999999999</v>
      </c>
      <c r="BD558" s="1">
        <v>18470.61</v>
      </c>
      <c r="BE558" s="1">
        <v>6295.67</v>
      </c>
      <c r="BF558">
        <v>4.0369000000000002</v>
      </c>
      <c r="BG558">
        <v>0.45540000000000003</v>
      </c>
      <c r="BH558">
        <v>0.18079999999999999</v>
      </c>
      <c r="BI558">
        <v>0.32579999999999998</v>
      </c>
      <c r="BJ558">
        <v>2.5999999999999999E-2</v>
      </c>
      <c r="BK558">
        <v>1.2E-2</v>
      </c>
    </row>
    <row r="559" spans="1:63" x14ac:dyDescent="0.25">
      <c r="A559" t="s">
        <v>561</v>
      </c>
      <c r="B559">
        <v>50500</v>
      </c>
      <c r="C559">
        <v>123.19</v>
      </c>
      <c r="D559">
        <v>13.28</v>
      </c>
      <c r="E559" s="1">
        <v>1636.54</v>
      </c>
      <c r="F559" s="1">
        <v>1616.05</v>
      </c>
      <c r="G559">
        <v>2.5999999999999999E-3</v>
      </c>
      <c r="H559">
        <v>2.9999999999999997E-4</v>
      </c>
      <c r="I559">
        <v>6.3E-3</v>
      </c>
      <c r="J559">
        <v>8.9999999999999998E-4</v>
      </c>
      <c r="K559">
        <v>1.47E-2</v>
      </c>
      <c r="L559">
        <v>0.95489999999999997</v>
      </c>
      <c r="M559">
        <v>2.0299999999999999E-2</v>
      </c>
      <c r="N559">
        <v>0.35249999999999998</v>
      </c>
      <c r="O559">
        <v>1.4E-3</v>
      </c>
      <c r="P559">
        <v>0.13780000000000001</v>
      </c>
      <c r="Q559" s="1">
        <v>56396.35</v>
      </c>
      <c r="R559">
        <v>0.21410000000000001</v>
      </c>
      <c r="S559">
        <v>0.18340000000000001</v>
      </c>
      <c r="T559">
        <v>0.60250000000000004</v>
      </c>
      <c r="U559">
        <v>13.33</v>
      </c>
      <c r="V559" s="1">
        <v>72874.009999999995</v>
      </c>
      <c r="W559">
        <v>118.21</v>
      </c>
      <c r="X559" s="1">
        <v>159172.87</v>
      </c>
      <c r="Y559">
        <v>0.81440000000000001</v>
      </c>
      <c r="Z559">
        <v>7.1800000000000003E-2</v>
      </c>
      <c r="AA559">
        <v>0.1138</v>
      </c>
      <c r="AB559">
        <v>0.18559999999999999</v>
      </c>
      <c r="AC559">
        <v>159.16999999999999</v>
      </c>
      <c r="AD559" s="1">
        <v>4099.21</v>
      </c>
      <c r="AE559">
        <v>465.55</v>
      </c>
      <c r="AF559" s="1">
        <v>149115.04999999999</v>
      </c>
      <c r="AG559" t="s">
        <v>4</v>
      </c>
      <c r="AH559" s="1">
        <v>35953</v>
      </c>
      <c r="AI559" s="1">
        <v>55261.66</v>
      </c>
      <c r="AJ559">
        <v>37.049999999999997</v>
      </c>
      <c r="AK559">
        <v>24.07</v>
      </c>
      <c r="AL559">
        <v>26.83</v>
      </c>
      <c r="AM559">
        <v>4.26</v>
      </c>
      <c r="AN559" s="1">
        <v>1218.2</v>
      </c>
      <c r="AO559">
        <v>1.0189999999999999</v>
      </c>
      <c r="AP559" s="1">
        <v>1364.87</v>
      </c>
      <c r="AQ559" s="1">
        <v>2255.44</v>
      </c>
      <c r="AR559" s="1">
        <v>6449.89</v>
      </c>
      <c r="AS559">
        <v>549.66999999999996</v>
      </c>
      <c r="AT559">
        <v>368.23</v>
      </c>
      <c r="AU559" s="1">
        <v>10988.09</v>
      </c>
      <c r="AV559" s="1">
        <v>6127.86</v>
      </c>
      <c r="AW559">
        <v>0.49880000000000002</v>
      </c>
      <c r="AX559" s="1">
        <v>4002.83</v>
      </c>
      <c r="AY559">
        <v>0.32590000000000002</v>
      </c>
      <c r="AZ559" s="1">
        <v>1438.24</v>
      </c>
      <c r="BA559">
        <v>0.1171</v>
      </c>
      <c r="BB559">
        <v>715.15</v>
      </c>
      <c r="BC559">
        <v>5.8200000000000002E-2</v>
      </c>
      <c r="BD559" s="1">
        <v>12284.08</v>
      </c>
      <c r="BE559" s="1">
        <v>5470.82</v>
      </c>
      <c r="BF559">
        <v>1.5987</v>
      </c>
      <c r="BG559">
        <v>0.52959999999999996</v>
      </c>
      <c r="BH559">
        <v>0.23860000000000001</v>
      </c>
      <c r="BI559">
        <v>0.18229999999999999</v>
      </c>
      <c r="BJ559">
        <v>3.44E-2</v>
      </c>
      <c r="BK559">
        <v>1.4999999999999999E-2</v>
      </c>
    </row>
    <row r="560" spans="1:63" x14ac:dyDescent="0.25">
      <c r="A560" t="s">
        <v>562</v>
      </c>
      <c r="B560">
        <v>45005</v>
      </c>
      <c r="C560">
        <v>10.71</v>
      </c>
      <c r="D560">
        <v>323.19</v>
      </c>
      <c r="E560" s="1">
        <v>3462.72</v>
      </c>
      <c r="F560" s="1">
        <v>2795.32</v>
      </c>
      <c r="G560">
        <v>3.2000000000000002E-3</v>
      </c>
      <c r="H560">
        <v>5.9999999999999995E-4</v>
      </c>
      <c r="I560">
        <v>0.49640000000000001</v>
      </c>
      <c r="J560">
        <v>1.4E-3</v>
      </c>
      <c r="K560">
        <v>7.5200000000000003E-2</v>
      </c>
      <c r="L560">
        <v>0.31769999999999998</v>
      </c>
      <c r="M560">
        <v>0.1055</v>
      </c>
      <c r="N560">
        <v>0.94340000000000002</v>
      </c>
      <c r="O560">
        <v>2.93E-2</v>
      </c>
      <c r="P560">
        <v>0.2029</v>
      </c>
      <c r="Q560" s="1">
        <v>60049.94</v>
      </c>
      <c r="R560">
        <v>0.29330000000000001</v>
      </c>
      <c r="S560">
        <v>0.1905</v>
      </c>
      <c r="T560">
        <v>0.51629999999999998</v>
      </c>
      <c r="U560">
        <v>25.88</v>
      </c>
      <c r="V560" s="1">
        <v>83916.71</v>
      </c>
      <c r="W560">
        <v>131.80000000000001</v>
      </c>
      <c r="X560" s="1">
        <v>80075.839999999997</v>
      </c>
      <c r="Y560">
        <v>0.63700000000000001</v>
      </c>
      <c r="Z560">
        <v>0.2994</v>
      </c>
      <c r="AA560">
        <v>6.3600000000000004E-2</v>
      </c>
      <c r="AB560">
        <v>0.36299999999999999</v>
      </c>
      <c r="AC560">
        <v>80.08</v>
      </c>
      <c r="AD560" s="1">
        <v>3694.78</v>
      </c>
      <c r="AE560">
        <v>463.35</v>
      </c>
      <c r="AF560" s="1">
        <v>72523.47</v>
      </c>
      <c r="AG560" t="s">
        <v>4</v>
      </c>
      <c r="AH560" s="1">
        <v>25885</v>
      </c>
      <c r="AI560" s="1">
        <v>38268.74</v>
      </c>
      <c r="AJ560">
        <v>62.87</v>
      </c>
      <c r="AK560">
        <v>42.74</v>
      </c>
      <c r="AL560">
        <v>47.72</v>
      </c>
      <c r="AM560">
        <v>4.63</v>
      </c>
      <c r="AN560">
        <v>0</v>
      </c>
      <c r="AO560">
        <v>1.1446000000000001</v>
      </c>
      <c r="AP560" s="1">
        <v>2072.1</v>
      </c>
      <c r="AQ560" s="1">
        <v>2721.26</v>
      </c>
      <c r="AR560" s="1">
        <v>7536.8</v>
      </c>
      <c r="AS560">
        <v>916.83</v>
      </c>
      <c r="AT560">
        <v>541.30999999999995</v>
      </c>
      <c r="AU560" s="1">
        <v>13788.3</v>
      </c>
      <c r="AV560" s="1">
        <v>10166.620000000001</v>
      </c>
      <c r="AW560">
        <v>0.59440000000000004</v>
      </c>
      <c r="AX560" s="1">
        <v>4132.3599999999997</v>
      </c>
      <c r="AY560">
        <v>0.24160000000000001</v>
      </c>
      <c r="AZ560">
        <v>978.73</v>
      </c>
      <c r="BA560">
        <v>5.7200000000000001E-2</v>
      </c>
      <c r="BB560" s="1">
        <v>1826.24</v>
      </c>
      <c r="BC560">
        <v>0.10680000000000001</v>
      </c>
      <c r="BD560" s="1">
        <v>17103.96</v>
      </c>
      <c r="BE560" s="1">
        <v>6158.08</v>
      </c>
      <c r="BF560">
        <v>3.4386999999999999</v>
      </c>
      <c r="BG560">
        <v>0.48370000000000002</v>
      </c>
      <c r="BH560">
        <v>0.1923</v>
      </c>
      <c r="BI560">
        <v>0.28410000000000002</v>
      </c>
      <c r="BJ560">
        <v>2.6800000000000001E-2</v>
      </c>
      <c r="BK560">
        <v>1.3100000000000001E-2</v>
      </c>
    </row>
    <row r="561" spans="1:63" x14ac:dyDescent="0.25">
      <c r="A561" t="s">
        <v>563</v>
      </c>
      <c r="B561">
        <v>45013</v>
      </c>
      <c r="C561">
        <v>18.100000000000001</v>
      </c>
      <c r="D561">
        <v>148.26</v>
      </c>
      <c r="E561" s="1">
        <v>2682.72</v>
      </c>
      <c r="F561" s="1">
        <v>2578.06</v>
      </c>
      <c r="G561">
        <v>9.1999999999999998E-3</v>
      </c>
      <c r="H561">
        <v>8.0000000000000004E-4</v>
      </c>
      <c r="I561">
        <v>6.5199999999999994E-2</v>
      </c>
      <c r="J561">
        <v>1.6000000000000001E-3</v>
      </c>
      <c r="K561">
        <v>4.99E-2</v>
      </c>
      <c r="L561">
        <v>0.80259999999999998</v>
      </c>
      <c r="M561">
        <v>7.0699999999999999E-2</v>
      </c>
      <c r="N561">
        <v>0.58630000000000004</v>
      </c>
      <c r="O561">
        <v>1.84E-2</v>
      </c>
      <c r="P561">
        <v>0.16930000000000001</v>
      </c>
      <c r="Q561" s="1">
        <v>58515.75</v>
      </c>
      <c r="R561">
        <v>0.22109999999999999</v>
      </c>
      <c r="S561">
        <v>0.2104</v>
      </c>
      <c r="T561">
        <v>0.56850000000000001</v>
      </c>
      <c r="U561">
        <v>18.260000000000002</v>
      </c>
      <c r="V561" s="1">
        <v>83324.259999999995</v>
      </c>
      <c r="W561">
        <v>143.25</v>
      </c>
      <c r="X561" s="1">
        <v>116892.38</v>
      </c>
      <c r="Y561">
        <v>0.69730000000000003</v>
      </c>
      <c r="Z561">
        <v>0.24690000000000001</v>
      </c>
      <c r="AA561">
        <v>5.5800000000000002E-2</v>
      </c>
      <c r="AB561">
        <v>0.30270000000000002</v>
      </c>
      <c r="AC561">
        <v>116.89</v>
      </c>
      <c r="AD561" s="1">
        <v>4256.43</v>
      </c>
      <c r="AE561">
        <v>533.44000000000005</v>
      </c>
      <c r="AF561" s="1">
        <v>109098.01</v>
      </c>
      <c r="AG561" t="s">
        <v>4</v>
      </c>
      <c r="AH561" s="1">
        <v>30256</v>
      </c>
      <c r="AI561" s="1">
        <v>44525.73</v>
      </c>
      <c r="AJ561">
        <v>54.14</v>
      </c>
      <c r="AK561">
        <v>34.36</v>
      </c>
      <c r="AL561">
        <v>41.07</v>
      </c>
      <c r="AM561">
        <v>4.51</v>
      </c>
      <c r="AN561" s="1">
        <v>1175.8499999999999</v>
      </c>
      <c r="AO561">
        <v>0.97829999999999995</v>
      </c>
      <c r="AP561" s="1">
        <v>1459.77</v>
      </c>
      <c r="AQ561" s="1">
        <v>1944.69</v>
      </c>
      <c r="AR561" s="1">
        <v>6881.3</v>
      </c>
      <c r="AS561">
        <v>711.16</v>
      </c>
      <c r="AT561">
        <v>342.2</v>
      </c>
      <c r="AU561" s="1">
        <v>11339.12</v>
      </c>
      <c r="AV561" s="1">
        <v>6836.8</v>
      </c>
      <c r="AW561">
        <v>0.51390000000000002</v>
      </c>
      <c r="AX561" s="1">
        <v>4096.37</v>
      </c>
      <c r="AY561">
        <v>0.30790000000000001</v>
      </c>
      <c r="AZ561" s="1">
        <v>1251.1300000000001</v>
      </c>
      <c r="BA561">
        <v>9.4E-2</v>
      </c>
      <c r="BB561" s="1">
        <v>1120.58</v>
      </c>
      <c r="BC561">
        <v>8.4199999999999997E-2</v>
      </c>
      <c r="BD561" s="1">
        <v>13304.87</v>
      </c>
      <c r="BE561" s="1">
        <v>5332.63</v>
      </c>
      <c r="BF561">
        <v>1.905</v>
      </c>
      <c r="BG561">
        <v>0.5343</v>
      </c>
      <c r="BH561">
        <v>0.21709999999999999</v>
      </c>
      <c r="BI561">
        <v>0.20699999999999999</v>
      </c>
      <c r="BJ561">
        <v>2.6599999999999999E-2</v>
      </c>
      <c r="BK561">
        <v>1.4999999999999999E-2</v>
      </c>
    </row>
    <row r="562" spans="1:63" x14ac:dyDescent="0.25">
      <c r="A562" t="s">
        <v>564</v>
      </c>
      <c r="B562">
        <v>48231</v>
      </c>
      <c r="C562">
        <v>24.76</v>
      </c>
      <c r="D562">
        <v>263.64</v>
      </c>
      <c r="E562" s="1">
        <v>6528.14</v>
      </c>
      <c r="F562" s="1">
        <v>6133.67</v>
      </c>
      <c r="G562">
        <v>2.4799999999999999E-2</v>
      </c>
      <c r="H562">
        <v>1.4E-3</v>
      </c>
      <c r="I562">
        <v>0.17749999999999999</v>
      </c>
      <c r="J562">
        <v>1.6999999999999999E-3</v>
      </c>
      <c r="K562">
        <v>7.9799999999999996E-2</v>
      </c>
      <c r="L562">
        <v>0.63570000000000004</v>
      </c>
      <c r="M562">
        <v>7.9100000000000004E-2</v>
      </c>
      <c r="N562">
        <v>0.54269999999999996</v>
      </c>
      <c r="O562">
        <v>3.5400000000000001E-2</v>
      </c>
      <c r="P562">
        <v>0.16270000000000001</v>
      </c>
      <c r="Q562" s="1">
        <v>64328.19</v>
      </c>
      <c r="R562">
        <v>0.21659999999999999</v>
      </c>
      <c r="S562">
        <v>0.1988</v>
      </c>
      <c r="T562">
        <v>0.58460000000000001</v>
      </c>
      <c r="U562">
        <v>39.979999999999997</v>
      </c>
      <c r="V562" s="1">
        <v>90422.15</v>
      </c>
      <c r="W562">
        <v>160.58000000000001</v>
      </c>
      <c r="X562" s="1">
        <v>139887.42000000001</v>
      </c>
      <c r="Y562">
        <v>0.71679999999999999</v>
      </c>
      <c r="Z562">
        <v>0.2419</v>
      </c>
      <c r="AA562">
        <v>4.1300000000000003E-2</v>
      </c>
      <c r="AB562">
        <v>0.28320000000000001</v>
      </c>
      <c r="AC562">
        <v>139.88999999999999</v>
      </c>
      <c r="AD562" s="1">
        <v>5674.19</v>
      </c>
      <c r="AE562">
        <v>678.41</v>
      </c>
      <c r="AF562" s="1">
        <v>124662.07</v>
      </c>
      <c r="AG562" t="s">
        <v>4</v>
      </c>
      <c r="AH562" s="1">
        <v>32657</v>
      </c>
      <c r="AI562" s="1">
        <v>50269.279999999999</v>
      </c>
      <c r="AJ562">
        <v>61.33</v>
      </c>
      <c r="AK562">
        <v>38.840000000000003</v>
      </c>
      <c r="AL562">
        <v>44.16</v>
      </c>
      <c r="AM562">
        <v>5.05</v>
      </c>
      <c r="AN562" s="1">
        <v>1060.95</v>
      </c>
      <c r="AO562">
        <v>1.0249999999999999</v>
      </c>
      <c r="AP562" s="1">
        <v>1414.94</v>
      </c>
      <c r="AQ562" s="1">
        <v>2102.23</v>
      </c>
      <c r="AR562" s="1">
        <v>6933.53</v>
      </c>
      <c r="AS562">
        <v>784.14</v>
      </c>
      <c r="AT562">
        <v>339.76</v>
      </c>
      <c r="AU562" s="1">
        <v>11574.59</v>
      </c>
      <c r="AV562" s="1">
        <v>5919.07</v>
      </c>
      <c r="AW562">
        <v>0.44650000000000001</v>
      </c>
      <c r="AX562" s="1">
        <v>5331.27</v>
      </c>
      <c r="AY562">
        <v>0.4022</v>
      </c>
      <c r="AZ562">
        <v>969.83</v>
      </c>
      <c r="BA562">
        <v>7.3200000000000001E-2</v>
      </c>
      <c r="BB562" s="1">
        <v>1036.71</v>
      </c>
      <c r="BC562">
        <v>7.8200000000000006E-2</v>
      </c>
      <c r="BD562" s="1">
        <v>13256.87</v>
      </c>
      <c r="BE562" s="1">
        <v>4092.11</v>
      </c>
      <c r="BF562">
        <v>1.1256999999999999</v>
      </c>
      <c r="BG562">
        <v>0.55579999999999996</v>
      </c>
      <c r="BH562">
        <v>0.20780000000000001</v>
      </c>
      <c r="BI562">
        <v>0.1943</v>
      </c>
      <c r="BJ562">
        <v>2.86E-2</v>
      </c>
      <c r="BK562">
        <v>1.35E-2</v>
      </c>
    </row>
    <row r="563" spans="1:63" x14ac:dyDescent="0.25">
      <c r="A563" t="s">
        <v>565</v>
      </c>
      <c r="B563">
        <v>49650</v>
      </c>
      <c r="C563">
        <v>138.13999999999999</v>
      </c>
      <c r="D563">
        <v>10.210000000000001</v>
      </c>
      <c r="E563" s="1">
        <v>1411.04</v>
      </c>
      <c r="F563" s="1">
        <v>1371.31</v>
      </c>
      <c r="G563">
        <v>2.3E-3</v>
      </c>
      <c r="H563">
        <v>2.9999999999999997E-4</v>
      </c>
      <c r="I563">
        <v>9.1000000000000004E-3</v>
      </c>
      <c r="J563">
        <v>1E-3</v>
      </c>
      <c r="K563">
        <v>1.0999999999999999E-2</v>
      </c>
      <c r="L563">
        <v>0.94140000000000001</v>
      </c>
      <c r="M563">
        <v>3.49E-2</v>
      </c>
      <c r="N563">
        <v>0.84360000000000002</v>
      </c>
      <c r="O563">
        <v>2.9999999999999997E-4</v>
      </c>
      <c r="P563">
        <v>0.17580000000000001</v>
      </c>
      <c r="Q563" s="1">
        <v>53943.97</v>
      </c>
      <c r="R563">
        <v>0.2321</v>
      </c>
      <c r="S563">
        <v>0.1925</v>
      </c>
      <c r="T563">
        <v>0.57540000000000002</v>
      </c>
      <c r="U563">
        <v>12.64</v>
      </c>
      <c r="V563" s="1">
        <v>74476.17</v>
      </c>
      <c r="W563">
        <v>107.58</v>
      </c>
      <c r="X563" s="1">
        <v>132350.85</v>
      </c>
      <c r="Y563">
        <v>0.6583</v>
      </c>
      <c r="Z563">
        <v>0.13020000000000001</v>
      </c>
      <c r="AA563">
        <v>0.21149999999999999</v>
      </c>
      <c r="AB563">
        <v>0.3417</v>
      </c>
      <c r="AC563">
        <v>132.35</v>
      </c>
      <c r="AD563" s="1">
        <v>3175.12</v>
      </c>
      <c r="AE563">
        <v>322.41000000000003</v>
      </c>
      <c r="AF563" s="1">
        <v>112334.56</v>
      </c>
      <c r="AG563" t="s">
        <v>4</v>
      </c>
      <c r="AH563" s="1">
        <v>29625</v>
      </c>
      <c r="AI563" s="1">
        <v>44676.95</v>
      </c>
      <c r="AJ563">
        <v>31.38</v>
      </c>
      <c r="AK563">
        <v>22.69</v>
      </c>
      <c r="AL563">
        <v>24.33</v>
      </c>
      <c r="AM563">
        <v>4.0199999999999996</v>
      </c>
      <c r="AN563" s="1">
        <v>1104.3699999999999</v>
      </c>
      <c r="AO563">
        <v>0.89049999999999996</v>
      </c>
      <c r="AP563" s="1">
        <v>1661.85</v>
      </c>
      <c r="AQ563" s="1">
        <v>2838.99</v>
      </c>
      <c r="AR563" s="1">
        <v>7295.58</v>
      </c>
      <c r="AS563">
        <v>572.05999999999995</v>
      </c>
      <c r="AT563">
        <v>321.91000000000003</v>
      </c>
      <c r="AU563" s="1">
        <v>12690.4</v>
      </c>
      <c r="AV563" s="1">
        <v>8854.51</v>
      </c>
      <c r="AW563">
        <v>0.62080000000000002</v>
      </c>
      <c r="AX563" s="1">
        <v>2807.98</v>
      </c>
      <c r="AY563">
        <v>0.19689999999999999</v>
      </c>
      <c r="AZ563" s="1">
        <v>1269.6500000000001</v>
      </c>
      <c r="BA563">
        <v>8.8999999999999996E-2</v>
      </c>
      <c r="BB563" s="1">
        <v>1331.27</v>
      </c>
      <c r="BC563">
        <v>9.3299999999999994E-2</v>
      </c>
      <c r="BD563" s="1">
        <v>14263.41</v>
      </c>
      <c r="BE563" s="1">
        <v>7768.25</v>
      </c>
      <c r="BF563">
        <v>3.4514</v>
      </c>
      <c r="BG563">
        <v>0.50780000000000003</v>
      </c>
      <c r="BH563">
        <v>0.23569999999999999</v>
      </c>
      <c r="BI563">
        <v>0.19869999999999999</v>
      </c>
      <c r="BJ563">
        <v>4.0099999999999997E-2</v>
      </c>
      <c r="BK563">
        <v>1.77E-2</v>
      </c>
    </row>
    <row r="564" spans="1:63" x14ac:dyDescent="0.25">
      <c r="A564" t="s">
        <v>566</v>
      </c>
      <c r="B564">
        <v>49247</v>
      </c>
      <c r="C564">
        <v>81.709999999999994</v>
      </c>
      <c r="D564">
        <v>13.43</v>
      </c>
      <c r="E564" s="1">
        <v>1097.06</v>
      </c>
      <c r="F564" s="1">
        <v>1066.55</v>
      </c>
      <c r="G564">
        <v>1.6000000000000001E-3</v>
      </c>
      <c r="H564">
        <v>6.9999999999999999E-4</v>
      </c>
      <c r="I564">
        <v>4.7000000000000002E-3</v>
      </c>
      <c r="J564">
        <v>1.2999999999999999E-3</v>
      </c>
      <c r="K564">
        <v>1.4999999999999999E-2</v>
      </c>
      <c r="L564">
        <v>0.95609999999999995</v>
      </c>
      <c r="M564">
        <v>2.0500000000000001E-2</v>
      </c>
      <c r="N564">
        <v>0.37030000000000002</v>
      </c>
      <c r="O564">
        <v>6.9999999999999999E-4</v>
      </c>
      <c r="P564">
        <v>0.1396</v>
      </c>
      <c r="Q564" s="1">
        <v>55254.239999999998</v>
      </c>
      <c r="R564">
        <v>0.2344</v>
      </c>
      <c r="S564">
        <v>0.1628</v>
      </c>
      <c r="T564">
        <v>0.6028</v>
      </c>
      <c r="U564">
        <v>9.8800000000000008</v>
      </c>
      <c r="V564" s="1">
        <v>67209.81</v>
      </c>
      <c r="W564">
        <v>106.53</v>
      </c>
      <c r="X564" s="1">
        <v>159841.92000000001</v>
      </c>
      <c r="Y564">
        <v>0.82269999999999999</v>
      </c>
      <c r="Z564">
        <v>6.8699999999999997E-2</v>
      </c>
      <c r="AA564">
        <v>0.1086</v>
      </c>
      <c r="AB564">
        <v>0.17730000000000001</v>
      </c>
      <c r="AC564">
        <v>159.84</v>
      </c>
      <c r="AD564" s="1">
        <v>4399.8</v>
      </c>
      <c r="AE564">
        <v>505.68</v>
      </c>
      <c r="AF564" s="1">
        <v>149488.29</v>
      </c>
      <c r="AG564" t="s">
        <v>4</v>
      </c>
      <c r="AH564" s="1">
        <v>34433</v>
      </c>
      <c r="AI564" s="1">
        <v>53137.47</v>
      </c>
      <c r="AJ564">
        <v>39.39</v>
      </c>
      <c r="AK564">
        <v>25.42</v>
      </c>
      <c r="AL564">
        <v>28.02</v>
      </c>
      <c r="AM564">
        <v>4.42</v>
      </c>
      <c r="AN564" s="1">
        <v>1380.44</v>
      </c>
      <c r="AO564">
        <v>1.198</v>
      </c>
      <c r="AP564" s="1">
        <v>1481.34</v>
      </c>
      <c r="AQ564" s="1">
        <v>2475.96</v>
      </c>
      <c r="AR564" s="1">
        <v>6607.97</v>
      </c>
      <c r="AS564">
        <v>621.91999999999996</v>
      </c>
      <c r="AT564">
        <v>346.23</v>
      </c>
      <c r="AU564" s="1">
        <v>11533.42</v>
      </c>
      <c r="AV564" s="1">
        <v>6453.98</v>
      </c>
      <c r="AW564">
        <v>0.4894</v>
      </c>
      <c r="AX564" s="1">
        <v>4512.8900000000003</v>
      </c>
      <c r="AY564">
        <v>0.3422</v>
      </c>
      <c r="AZ564" s="1">
        <v>1462.89</v>
      </c>
      <c r="BA564">
        <v>0.1109</v>
      </c>
      <c r="BB564">
        <v>758.12</v>
      </c>
      <c r="BC564">
        <v>5.7500000000000002E-2</v>
      </c>
      <c r="BD564" s="1">
        <v>13187.87</v>
      </c>
      <c r="BE564" s="1">
        <v>5481.86</v>
      </c>
      <c r="BF564">
        <v>1.6420999999999999</v>
      </c>
      <c r="BG564">
        <v>0.50549999999999995</v>
      </c>
      <c r="BH564">
        <v>0.22570000000000001</v>
      </c>
      <c r="BI564">
        <v>0.21379999999999999</v>
      </c>
      <c r="BJ564">
        <v>3.4299999999999997E-2</v>
      </c>
      <c r="BK564">
        <v>2.07E-2</v>
      </c>
    </row>
    <row r="565" spans="1:63" x14ac:dyDescent="0.25">
      <c r="A565" t="s">
        <v>567</v>
      </c>
      <c r="B565">
        <v>45641</v>
      </c>
      <c r="C565">
        <v>72.099999999999994</v>
      </c>
      <c r="D565">
        <v>29.16</v>
      </c>
      <c r="E565" s="1">
        <v>2102.15</v>
      </c>
      <c r="F565" s="1">
        <v>2023.5</v>
      </c>
      <c r="G565">
        <v>7.3000000000000001E-3</v>
      </c>
      <c r="H565">
        <v>3.8E-3</v>
      </c>
      <c r="I565">
        <v>2.53E-2</v>
      </c>
      <c r="J565">
        <v>1.1000000000000001E-3</v>
      </c>
      <c r="K565">
        <v>7.4399999999999994E-2</v>
      </c>
      <c r="L565">
        <v>0.83440000000000003</v>
      </c>
      <c r="M565">
        <v>5.3600000000000002E-2</v>
      </c>
      <c r="N565">
        <v>0.41189999999999999</v>
      </c>
      <c r="O565">
        <v>1.37E-2</v>
      </c>
      <c r="P565">
        <v>0.1434</v>
      </c>
      <c r="Q565" s="1">
        <v>59819.82</v>
      </c>
      <c r="R565">
        <v>0.22270000000000001</v>
      </c>
      <c r="S565">
        <v>0.18940000000000001</v>
      </c>
      <c r="T565">
        <v>0.58789999999999998</v>
      </c>
      <c r="U565">
        <v>15.71</v>
      </c>
      <c r="V565" s="1">
        <v>77887.95</v>
      </c>
      <c r="W565">
        <v>129.61000000000001</v>
      </c>
      <c r="X565" s="1">
        <v>161847.57</v>
      </c>
      <c r="Y565">
        <v>0.71970000000000001</v>
      </c>
      <c r="Z565">
        <v>0.2137</v>
      </c>
      <c r="AA565">
        <v>6.6500000000000004E-2</v>
      </c>
      <c r="AB565">
        <v>0.28029999999999999</v>
      </c>
      <c r="AC565">
        <v>161.85</v>
      </c>
      <c r="AD565" s="1">
        <v>5105.7700000000004</v>
      </c>
      <c r="AE565">
        <v>525.79</v>
      </c>
      <c r="AF565" s="1">
        <v>152701.84</v>
      </c>
      <c r="AG565" t="s">
        <v>4</v>
      </c>
      <c r="AH565" s="1">
        <v>33284</v>
      </c>
      <c r="AI565" s="1">
        <v>53440.07</v>
      </c>
      <c r="AJ565">
        <v>47.1</v>
      </c>
      <c r="AK565">
        <v>28.94</v>
      </c>
      <c r="AL565">
        <v>36.17</v>
      </c>
      <c r="AM565">
        <v>4.1900000000000004</v>
      </c>
      <c r="AN565" s="1">
        <v>1260.43</v>
      </c>
      <c r="AO565">
        <v>1.0408999999999999</v>
      </c>
      <c r="AP565" s="1">
        <v>1322.12</v>
      </c>
      <c r="AQ565" s="1">
        <v>1916.52</v>
      </c>
      <c r="AR565" s="1">
        <v>6655.92</v>
      </c>
      <c r="AS565">
        <v>707.16</v>
      </c>
      <c r="AT565">
        <v>306.04000000000002</v>
      </c>
      <c r="AU565" s="1">
        <v>10907.75</v>
      </c>
      <c r="AV565" s="1">
        <v>5368.84</v>
      </c>
      <c r="AW565">
        <v>0.42870000000000003</v>
      </c>
      <c r="AX565" s="1">
        <v>4948.45</v>
      </c>
      <c r="AY565">
        <v>0.3952</v>
      </c>
      <c r="AZ565" s="1">
        <v>1345.97</v>
      </c>
      <c r="BA565">
        <v>0.1075</v>
      </c>
      <c r="BB565">
        <v>859.61</v>
      </c>
      <c r="BC565">
        <v>6.8599999999999994E-2</v>
      </c>
      <c r="BD565" s="1">
        <v>12522.88</v>
      </c>
      <c r="BE565" s="1">
        <v>4036.09</v>
      </c>
      <c r="BF565">
        <v>1.1758999999999999</v>
      </c>
      <c r="BG565">
        <v>0.54559999999999997</v>
      </c>
      <c r="BH565">
        <v>0.21740000000000001</v>
      </c>
      <c r="BI565">
        <v>0.1956</v>
      </c>
      <c r="BJ565">
        <v>2.7900000000000001E-2</v>
      </c>
      <c r="BK565">
        <v>1.35E-2</v>
      </c>
    </row>
    <row r="566" spans="1:63" x14ac:dyDescent="0.25">
      <c r="A566" t="s">
        <v>568</v>
      </c>
      <c r="B566">
        <v>49148</v>
      </c>
      <c r="C566">
        <v>137.52000000000001</v>
      </c>
      <c r="D566">
        <v>11.93</v>
      </c>
      <c r="E566" s="1">
        <v>1641.09</v>
      </c>
      <c r="F566" s="1">
        <v>1585.15</v>
      </c>
      <c r="G566">
        <v>2.8E-3</v>
      </c>
      <c r="H566">
        <v>2.9999999999999997E-4</v>
      </c>
      <c r="I566">
        <v>1.37E-2</v>
      </c>
      <c r="J566">
        <v>1E-3</v>
      </c>
      <c r="K566">
        <v>1.14E-2</v>
      </c>
      <c r="L566">
        <v>0.93430000000000002</v>
      </c>
      <c r="M566">
        <v>3.6499999999999998E-2</v>
      </c>
      <c r="N566">
        <v>0.91790000000000005</v>
      </c>
      <c r="O566">
        <v>5.9999999999999995E-4</v>
      </c>
      <c r="P566">
        <v>0.1767</v>
      </c>
      <c r="Q566" s="1">
        <v>55443.55</v>
      </c>
      <c r="R566">
        <v>0.2397</v>
      </c>
      <c r="S566">
        <v>0.1804</v>
      </c>
      <c r="T566">
        <v>0.57979999999999998</v>
      </c>
      <c r="U566">
        <v>13.36</v>
      </c>
      <c r="V566" s="1">
        <v>79128.740000000005</v>
      </c>
      <c r="W566">
        <v>117.93</v>
      </c>
      <c r="X566" s="1">
        <v>125655.44</v>
      </c>
      <c r="Y566">
        <v>0.69530000000000003</v>
      </c>
      <c r="Z566">
        <v>0.1198</v>
      </c>
      <c r="AA566">
        <v>0.18490000000000001</v>
      </c>
      <c r="AB566">
        <v>0.30470000000000003</v>
      </c>
      <c r="AC566">
        <v>125.66</v>
      </c>
      <c r="AD566" s="1">
        <v>2936.39</v>
      </c>
      <c r="AE566">
        <v>328.26</v>
      </c>
      <c r="AF566" s="1">
        <v>104233.57</v>
      </c>
      <c r="AG566" t="s">
        <v>4</v>
      </c>
      <c r="AH566" s="1">
        <v>29520</v>
      </c>
      <c r="AI566" s="1">
        <v>45217.4</v>
      </c>
      <c r="AJ566">
        <v>29.78</v>
      </c>
      <c r="AK566">
        <v>22.45</v>
      </c>
      <c r="AL566">
        <v>23.66</v>
      </c>
      <c r="AM566">
        <v>3.7</v>
      </c>
      <c r="AN566" s="1">
        <v>1224.03</v>
      </c>
      <c r="AO566">
        <v>0.85040000000000004</v>
      </c>
      <c r="AP566" s="1">
        <v>1531.06</v>
      </c>
      <c r="AQ566" s="1">
        <v>2718.31</v>
      </c>
      <c r="AR566" s="1">
        <v>7205.41</v>
      </c>
      <c r="AS566">
        <v>610.4</v>
      </c>
      <c r="AT566">
        <v>373.35</v>
      </c>
      <c r="AU566" s="1">
        <v>12438.53</v>
      </c>
      <c r="AV566" s="1">
        <v>8662.6299999999992</v>
      </c>
      <c r="AW566">
        <v>0.62319999999999998</v>
      </c>
      <c r="AX566" s="1">
        <v>2616.86</v>
      </c>
      <c r="AY566">
        <v>0.1883</v>
      </c>
      <c r="AZ566" s="1">
        <v>1217.0999999999999</v>
      </c>
      <c r="BA566">
        <v>8.7599999999999997E-2</v>
      </c>
      <c r="BB566" s="1">
        <v>1403.16</v>
      </c>
      <c r="BC566">
        <v>0.1009</v>
      </c>
      <c r="BD566" s="1">
        <v>13899.74</v>
      </c>
      <c r="BE566" s="1">
        <v>7642.64</v>
      </c>
      <c r="BF566">
        <v>3.3921999999999999</v>
      </c>
      <c r="BG566">
        <v>0.52210000000000001</v>
      </c>
      <c r="BH566">
        <v>0.2341</v>
      </c>
      <c r="BI566">
        <v>0.19120000000000001</v>
      </c>
      <c r="BJ566">
        <v>3.61E-2</v>
      </c>
      <c r="BK566">
        <v>1.6500000000000001E-2</v>
      </c>
    </row>
    <row r="567" spans="1:63" x14ac:dyDescent="0.25">
      <c r="A567" t="s">
        <v>569</v>
      </c>
      <c r="B567">
        <v>50468</v>
      </c>
      <c r="C567">
        <v>54.9</v>
      </c>
      <c r="D567">
        <v>28.32</v>
      </c>
      <c r="E567" s="1">
        <v>1554.68</v>
      </c>
      <c r="F567" s="1">
        <v>1552.8</v>
      </c>
      <c r="G567">
        <v>6.6E-3</v>
      </c>
      <c r="H567">
        <v>2.9999999999999997E-4</v>
      </c>
      <c r="I567">
        <v>9.1000000000000004E-3</v>
      </c>
      <c r="J567">
        <v>1.1000000000000001E-3</v>
      </c>
      <c r="K567">
        <v>2.8400000000000002E-2</v>
      </c>
      <c r="L567">
        <v>0.92579999999999996</v>
      </c>
      <c r="M567">
        <v>2.87E-2</v>
      </c>
      <c r="N567">
        <v>0.22989999999999999</v>
      </c>
      <c r="O567">
        <v>9.1999999999999998E-3</v>
      </c>
      <c r="P567">
        <v>0.11269999999999999</v>
      </c>
      <c r="Q567" s="1">
        <v>59589.07</v>
      </c>
      <c r="R567">
        <v>0.21229999999999999</v>
      </c>
      <c r="S567">
        <v>0.16850000000000001</v>
      </c>
      <c r="T567">
        <v>0.61919999999999997</v>
      </c>
      <c r="U567">
        <v>11.38</v>
      </c>
      <c r="V567" s="1">
        <v>80571.899999999994</v>
      </c>
      <c r="W567">
        <v>132.93</v>
      </c>
      <c r="X567" s="1">
        <v>205975.77</v>
      </c>
      <c r="Y567">
        <v>0.80120000000000002</v>
      </c>
      <c r="Z567">
        <v>0.13289999999999999</v>
      </c>
      <c r="AA567">
        <v>6.59E-2</v>
      </c>
      <c r="AB567">
        <v>0.1988</v>
      </c>
      <c r="AC567">
        <v>205.98</v>
      </c>
      <c r="AD567" s="1">
        <v>6300.48</v>
      </c>
      <c r="AE567">
        <v>701.57</v>
      </c>
      <c r="AF567" s="1">
        <v>190576.3</v>
      </c>
      <c r="AG567" t="s">
        <v>4</v>
      </c>
      <c r="AH567" s="1">
        <v>40463</v>
      </c>
      <c r="AI567" s="1">
        <v>72922.14</v>
      </c>
      <c r="AJ567">
        <v>47.03</v>
      </c>
      <c r="AK567">
        <v>28.11</v>
      </c>
      <c r="AL567">
        <v>31.7</v>
      </c>
      <c r="AM567">
        <v>4.67</v>
      </c>
      <c r="AN567" s="1">
        <v>1876.96</v>
      </c>
      <c r="AO567">
        <v>0.91590000000000005</v>
      </c>
      <c r="AP567" s="1">
        <v>1396.14</v>
      </c>
      <c r="AQ567" s="1">
        <v>2008.4</v>
      </c>
      <c r="AR567" s="1">
        <v>6298.79</v>
      </c>
      <c r="AS567">
        <v>631.01</v>
      </c>
      <c r="AT567">
        <v>347.65</v>
      </c>
      <c r="AU567" s="1">
        <v>10681.98</v>
      </c>
      <c r="AV567" s="1">
        <v>4131.12</v>
      </c>
      <c r="AW567">
        <v>0.33650000000000002</v>
      </c>
      <c r="AX567" s="1">
        <v>6098.55</v>
      </c>
      <c r="AY567">
        <v>0.49669999999999997</v>
      </c>
      <c r="AZ567" s="1">
        <v>1532.03</v>
      </c>
      <c r="BA567">
        <v>0.12479999999999999</v>
      </c>
      <c r="BB567">
        <v>515.32000000000005</v>
      </c>
      <c r="BC567">
        <v>4.2000000000000003E-2</v>
      </c>
      <c r="BD567" s="1">
        <v>12277.01</v>
      </c>
      <c r="BE567" s="1">
        <v>3219.77</v>
      </c>
      <c r="BF567">
        <v>0.57530000000000003</v>
      </c>
      <c r="BG567">
        <v>0.54210000000000003</v>
      </c>
      <c r="BH567">
        <v>0.21340000000000001</v>
      </c>
      <c r="BI567">
        <v>0.19450000000000001</v>
      </c>
      <c r="BJ567">
        <v>3.3799999999999997E-2</v>
      </c>
      <c r="BK567">
        <v>1.6199999999999999E-2</v>
      </c>
    </row>
    <row r="568" spans="1:63" x14ac:dyDescent="0.25">
      <c r="A568" t="s">
        <v>570</v>
      </c>
      <c r="B568">
        <v>49031</v>
      </c>
      <c r="C568">
        <v>130.62</v>
      </c>
      <c r="D568">
        <v>7.11</v>
      </c>
      <c r="E568">
        <v>929.02</v>
      </c>
      <c r="F568">
        <v>940.83</v>
      </c>
      <c r="G568">
        <v>1.8E-3</v>
      </c>
      <c r="H568">
        <v>4.0000000000000002E-4</v>
      </c>
      <c r="I568">
        <v>5.8999999999999999E-3</v>
      </c>
      <c r="J568">
        <v>1.1999999999999999E-3</v>
      </c>
      <c r="K568">
        <v>1.3599999999999999E-2</v>
      </c>
      <c r="L568">
        <v>0.95989999999999998</v>
      </c>
      <c r="M568">
        <v>1.72E-2</v>
      </c>
      <c r="N568">
        <v>0.38090000000000002</v>
      </c>
      <c r="O568">
        <v>8.0000000000000004E-4</v>
      </c>
      <c r="P568">
        <v>0.1462</v>
      </c>
      <c r="Q568" s="1">
        <v>55594.36</v>
      </c>
      <c r="R568">
        <v>0.22439999999999999</v>
      </c>
      <c r="S568">
        <v>0.18290000000000001</v>
      </c>
      <c r="T568">
        <v>0.5927</v>
      </c>
      <c r="U568">
        <v>8.34</v>
      </c>
      <c r="V568" s="1">
        <v>69845.11</v>
      </c>
      <c r="W568">
        <v>106.76</v>
      </c>
      <c r="X568" s="1">
        <v>186443.49</v>
      </c>
      <c r="Y568">
        <v>0.76370000000000005</v>
      </c>
      <c r="Z568">
        <v>7.2999999999999995E-2</v>
      </c>
      <c r="AA568">
        <v>0.16339999999999999</v>
      </c>
      <c r="AB568">
        <v>0.23630000000000001</v>
      </c>
      <c r="AC568">
        <v>186.44</v>
      </c>
      <c r="AD568" s="1">
        <v>5004.1899999999996</v>
      </c>
      <c r="AE568">
        <v>504.19</v>
      </c>
      <c r="AF568" s="1">
        <v>167021.12</v>
      </c>
      <c r="AG568" t="s">
        <v>4</v>
      </c>
      <c r="AH568" s="1">
        <v>33267</v>
      </c>
      <c r="AI568" s="1">
        <v>51643.49</v>
      </c>
      <c r="AJ568">
        <v>36.92</v>
      </c>
      <c r="AK568">
        <v>24.14</v>
      </c>
      <c r="AL568">
        <v>27.41</v>
      </c>
      <c r="AM568">
        <v>4.47</v>
      </c>
      <c r="AN568" s="1">
        <v>1389.36</v>
      </c>
      <c r="AO568">
        <v>1.3629</v>
      </c>
      <c r="AP568" s="1">
        <v>1619.54</v>
      </c>
      <c r="AQ568" s="1">
        <v>2313.39</v>
      </c>
      <c r="AR568" s="1">
        <v>6954.32</v>
      </c>
      <c r="AS568">
        <v>540.94000000000005</v>
      </c>
      <c r="AT568">
        <v>398.57</v>
      </c>
      <c r="AU568" s="1">
        <v>11826.76</v>
      </c>
      <c r="AV568" s="1">
        <v>6559.44</v>
      </c>
      <c r="AW568">
        <v>0.46129999999999999</v>
      </c>
      <c r="AX568" s="1">
        <v>5132.91</v>
      </c>
      <c r="AY568">
        <v>0.36099999999999999</v>
      </c>
      <c r="AZ568" s="1">
        <v>1775.52</v>
      </c>
      <c r="BA568">
        <v>0.1249</v>
      </c>
      <c r="BB568">
        <v>751.55</v>
      </c>
      <c r="BC568">
        <v>5.2900000000000003E-2</v>
      </c>
      <c r="BD568" s="1">
        <v>14219.42</v>
      </c>
      <c r="BE568" s="1">
        <v>5980.62</v>
      </c>
      <c r="BF568">
        <v>2.0556000000000001</v>
      </c>
      <c r="BG568">
        <v>0.51570000000000005</v>
      </c>
      <c r="BH568">
        <v>0.22489999999999999</v>
      </c>
      <c r="BI568">
        <v>0.18790000000000001</v>
      </c>
      <c r="BJ568">
        <v>3.8600000000000002E-2</v>
      </c>
      <c r="BK568">
        <v>3.3000000000000002E-2</v>
      </c>
    </row>
    <row r="569" spans="1:63" x14ac:dyDescent="0.25">
      <c r="A569" t="s">
        <v>571</v>
      </c>
      <c r="B569">
        <v>45971</v>
      </c>
      <c r="C569">
        <v>74.05</v>
      </c>
      <c r="D569">
        <v>8.52</v>
      </c>
      <c r="E569">
        <v>630.55999999999995</v>
      </c>
      <c r="F569">
        <v>651.92999999999995</v>
      </c>
      <c r="G569">
        <v>1.6999999999999999E-3</v>
      </c>
      <c r="H569">
        <v>5.0000000000000001E-4</v>
      </c>
      <c r="I569">
        <v>7.3000000000000001E-3</v>
      </c>
      <c r="J569">
        <v>5.9999999999999995E-4</v>
      </c>
      <c r="K569">
        <v>2.4899999999999999E-2</v>
      </c>
      <c r="L569">
        <v>0.94410000000000005</v>
      </c>
      <c r="M569">
        <v>2.0799999999999999E-2</v>
      </c>
      <c r="N569">
        <v>0.28089999999999998</v>
      </c>
      <c r="O569">
        <v>1.1000000000000001E-3</v>
      </c>
      <c r="P569">
        <v>0.14000000000000001</v>
      </c>
      <c r="Q569" s="1">
        <v>55617.08</v>
      </c>
      <c r="R569">
        <v>0.22070000000000001</v>
      </c>
      <c r="S569">
        <v>0.16070000000000001</v>
      </c>
      <c r="T569">
        <v>0.61860000000000004</v>
      </c>
      <c r="U569">
        <v>6.04</v>
      </c>
      <c r="V569" s="1">
        <v>71849.31</v>
      </c>
      <c r="W569">
        <v>100.47</v>
      </c>
      <c r="X569" s="1">
        <v>181359.67</v>
      </c>
      <c r="Y569">
        <v>0.84899999999999998</v>
      </c>
      <c r="Z569">
        <v>5.2400000000000002E-2</v>
      </c>
      <c r="AA569">
        <v>9.8599999999999993E-2</v>
      </c>
      <c r="AB569">
        <v>0.151</v>
      </c>
      <c r="AC569">
        <v>181.36</v>
      </c>
      <c r="AD569" s="1">
        <v>4772.33</v>
      </c>
      <c r="AE569">
        <v>565.17999999999995</v>
      </c>
      <c r="AF569" s="1">
        <v>164199.23000000001</v>
      </c>
      <c r="AG569" t="s">
        <v>4</v>
      </c>
      <c r="AH569" s="1">
        <v>36339</v>
      </c>
      <c r="AI569" s="1">
        <v>54961.67</v>
      </c>
      <c r="AJ569">
        <v>38.94</v>
      </c>
      <c r="AK569">
        <v>24.19</v>
      </c>
      <c r="AL569">
        <v>29.22</v>
      </c>
      <c r="AM569">
        <v>4.88</v>
      </c>
      <c r="AN569" s="1">
        <v>1948.28</v>
      </c>
      <c r="AO569">
        <v>1.448</v>
      </c>
      <c r="AP569" s="1">
        <v>1736.32</v>
      </c>
      <c r="AQ569" s="1">
        <v>2335.77</v>
      </c>
      <c r="AR569" s="1">
        <v>7022.07</v>
      </c>
      <c r="AS569">
        <v>533.65</v>
      </c>
      <c r="AT569">
        <v>372.75</v>
      </c>
      <c r="AU569" s="1">
        <v>12000.56</v>
      </c>
      <c r="AV569" s="1">
        <v>6284.21</v>
      </c>
      <c r="AW569">
        <v>0.42980000000000002</v>
      </c>
      <c r="AX569" s="1">
        <v>5508.55</v>
      </c>
      <c r="AY569">
        <v>0.37680000000000002</v>
      </c>
      <c r="AZ569" s="1">
        <v>2189.02</v>
      </c>
      <c r="BA569">
        <v>0.1497</v>
      </c>
      <c r="BB569">
        <v>638.98</v>
      </c>
      <c r="BC569">
        <v>4.3700000000000003E-2</v>
      </c>
      <c r="BD569" s="1">
        <v>14620.76</v>
      </c>
      <c r="BE569" s="1">
        <v>5930.83</v>
      </c>
      <c r="BF569">
        <v>1.7756000000000001</v>
      </c>
      <c r="BG569">
        <v>0.53180000000000005</v>
      </c>
      <c r="BH569">
        <v>0.20830000000000001</v>
      </c>
      <c r="BI569">
        <v>0.19450000000000001</v>
      </c>
      <c r="BJ569">
        <v>3.5900000000000001E-2</v>
      </c>
      <c r="BK569">
        <v>2.9499999999999998E-2</v>
      </c>
    </row>
    <row r="570" spans="1:63" x14ac:dyDescent="0.25">
      <c r="A570" t="s">
        <v>572</v>
      </c>
      <c r="B570">
        <v>50252</v>
      </c>
      <c r="C570">
        <v>25.76</v>
      </c>
      <c r="D570">
        <v>51.56</v>
      </c>
      <c r="E570" s="1">
        <v>1328.19</v>
      </c>
      <c r="F570" s="1">
        <v>1338.07</v>
      </c>
      <c r="G570">
        <v>6.1999999999999998E-3</v>
      </c>
      <c r="H570">
        <v>8.0000000000000004E-4</v>
      </c>
      <c r="I570">
        <v>1.9300000000000001E-2</v>
      </c>
      <c r="J570">
        <v>1.1000000000000001E-3</v>
      </c>
      <c r="K570">
        <v>3.44E-2</v>
      </c>
      <c r="L570">
        <v>0.89249999999999996</v>
      </c>
      <c r="M570">
        <v>4.5699999999999998E-2</v>
      </c>
      <c r="N570">
        <v>0.43609999999999999</v>
      </c>
      <c r="O570">
        <v>2.5999999999999999E-3</v>
      </c>
      <c r="P570">
        <v>0.1464</v>
      </c>
      <c r="Q570" s="1">
        <v>56550.25</v>
      </c>
      <c r="R570">
        <v>0.24</v>
      </c>
      <c r="S570">
        <v>0.17730000000000001</v>
      </c>
      <c r="T570">
        <v>0.5827</v>
      </c>
      <c r="U570">
        <v>11.39</v>
      </c>
      <c r="V570" s="1">
        <v>73407.37</v>
      </c>
      <c r="W570">
        <v>112.41</v>
      </c>
      <c r="X570" s="1">
        <v>170116.21</v>
      </c>
      <c r="Y570">
        <v>0.72260000000000002</v>
      </c>
      <c r="Z570">
        <v>0.1996</v>
      </c>
      <c r="AA570">
        <v>7.7700000000000005E-2</v>
      </c>
      <c r="AB570">
        <v>0.27739999999999998</v>
      </c>
      <c r="AC570">
        <v>170.12</v>
      </c>
      <c r="AD570" s="1">
        <v>5608.43</v>
      </c>
      <c r="AE570">
        <v>616.94000000000005</v>
      </c>
      <c r="AF570" s="1">
        <v>142434.82999999999</v>
      </c>
      <c r="AG570" t="s">
        <v>4</v>
      </c>
      <c r="AH570" s="1">
        <v>32732</v>
      </c>
      <c r="AI570" s="1">
        <v>52333.68</v>
      </c>
      <c r="AJ570">
        <v>51.56</v>
      </c>
      <c r="AK570">
        <v>29.77</v>
      </c>
      <c r="AL570">
        <v>38.5</v>
      </c>
      <c r="AM570">
        <v>4.58</v>
      </c>
      <c r="AN570" s="1">
        <v>1217.1500000000001</v>
      </c>
      <c r="AO570">
        <v>0.92300000000000004</v>
      </c>
      <c r="AP570" s="1">
        <v>1524.11</v>
      </c>
      <c r="AQ570" s="1">
        <v>1992.5</v>
      </c>
      <c r="AR570" s="1">
        <v>6307.27</v>
      </c>
      <c r="AS570">
        <v>627.57000000000005</v>
      </c>
      <c r="AT570">
        <v>337.24</v>
      </c>
      <c r="AU570" s="1">
        <v>10788.68</v>
      </c>
      <c r="AV570" s="1">
        <v>5431.94</v>
      </c>
      <c r="AW570">
        <v>0.42149999999999999</v>
      </c>
      <c r="AX570" s="1">
        <v>4858.7700000000004</v>
      </c>
      <c r="AY570">
        <v>0.37709999999999999</v>
      </c>
      <c r="AZ570" s="1">
        <v>1715.18</v>
      </c>
      <c r="BA570">
        <v>0.1331</v>
      </c>
      <c r="BB570">
        <v>880.22</v>
      </c>
      <c r="BC570">
        <v>6.83E-2</v>
      </c>
      <c r="BD570" s="1">
        <v>12886.11</v>
      </c>
      <c r="BE570" s="1">
        <v>4612.8999999999996</v>
      </c>
      <c r="BF570">
        <v>1.2503</v>
      </c>
      <c r="BG570">
        <v>0.52039999999999997</v>
      </c>
      <c r="BH570">
        <v>0.22040000000000001</v>
      </c>
      <c r="BI570">
        <v>0.21199999999999999</v>
      </c>
      <c r="BJ570">
        <v>2.92E-2</v>
      </c>
      <c r="BK570">
        <v>1.7999999999999999E-2</v>
      </c>
    </row>
    <row r="571" spans="1:63" x14ac:dyDescent="0.25">
      <c r="A571" t="s">
        <v>573</v>
      </c>
      <c r="B571">
        <v>45658</v>
      </c>
      <c r="C571">
        <v>73.48</v>
      </c>
      <c r="D571">
        <v>16.91</v>
      </c>
      <c r="E571" s="1">
        <v>1242.83</v>
      </c>
      <c r="F571" s="1">
        <v>1182.3800000000001</v>
      </c>
      <c r="G571">
        <v>3.8E-3</v>
      </c>
      <c r="H571">
        <v>5.9999999999999995E-4</v>
      </c>
      <c r="I571">
        <v>7.7000000000000002E-3</v>
      </c>
      <c r="J571">
        <v>1E-3</v>
      </c>
      <c r="K571">
        <v>3.56E-2</v>
      </c>
      <c r="L571">
        <v>0.92049999999999998</v>
      </c>
      <c r="M571">
        <v>3.0800000000000001E-2</v>
      </c>
      <c r="N571">
        <v>0.3926</v>
      </c>
      <c r="O571">
        <v>5.0000000000000001E-3</v>
      </c>
      <c r="P571">
        <v>0.1532</v>
      </c>
      <c r="Q571" s="1">
        <v>57725.01</v>
      </c>
      <c r="R571">
        <v>0.21890000000000001</v>
      </c>
      <c r="S571">
        <v>0.18559999999999999</v>
      </c>
      <c r="T571">
        <v>0.59560000000000002</v>
      </c>
      <c r="U571">
        <v>10.02</v>
      </c>
      <c r="V571" s="1">
        <v>76700.36</v>
      </c>
      <c r="W571">
        <v>119.55</v>
      </c>
      <c r="X571" s="1">
        <v>181138.99</v>
      </c>
      <c r="Y571">
        <v>0.79769999999999996</v>
      </c>
      <c r="Z571">
        <v>0.14269999999999999</v>
      </c>
      <c r="AA571">
        <v>5.96E-2</v>
      </c>
      <c r="AB571">
        <v>0.20230000000000001</v>
      </c>
      <c r="AC571">
        <v>181.14</v>
      </c>
      <c r="AD571" s="1">
        <v>5186.51</v>
      </c>
      <c r="AE571">
        <v>597.29</v>
      </c>
      <c r="AF571" s="1">
        <v>163232.15</v>
      </c>
      <c r="AG571" t="s">
        <v>4</v>
      </c>
      <c r="AH571" s="1">
        <v>33807</v>
      </c>
      <c r="AI571" s="1">
        <v>53994.06</v>
      </c>
      <c r="AJ571">
        <v>44.41</v>
      </c>
      <c r="AK571">
        <v>26.27</v>
      </c>
      <c r="AL571">
        <v>31.4</v>
      </c>
      <c r="AM571">
        <v>4.3499999999999996</v>
      </c>
      <c r="AN571" s="1">
        <v>1300.75</v>
      </c>
      <c r="AO571">
        <v>1.1283000000000001</v>
      </c>
      <c r="AP571" s="1">
        <v>1622.43</v>
      </c>
      <c r="AQ571" s="1">
        <v>2205.9499999999998</v>
      </c>
      <c r="AR571" s="1">
        <v>6457.06</v>
      </c>
      <c r="AS571">
        <v>638.67999999999995</v>
      </c>
      <c r="AT571">
        <v>359.4</v>
      </c>
      <c r="AU571" s="1">
        <v>11283.52</v>
      </c>
      <c r="AV571" s="1">
        <v>5705.55</v>
      </c>
      <c r="AW571">
        <v>0.43169999999999997</v>
      </c>
      <c r="AX571" s="1">
        <v>5179.83</v>
      </c>
      <c r="AY571">
        <v>0.39190000000000003</v>
      </c>
      <c r="AZ571" s="1">
        <v>1545.56</v>
      </c>
      <c r="BA571">
        <v>0.1169</v>
      </c>
      <c r="BB571">
        <v>786.36</v>
      </c>
      <c r="BC571">
        <v>5.9499999999999997E-2</v>
      </c>
      <c r="BD571" s="1">
        <v>13217.3</v>
      </c>
      <c r="BE571" s="1">
        <v>4161</v>
      </c>
      <c r="BF571">
        <v>1.1247</v>
      </c>
      <c r="BG571">
        <v>0.51939999999999997</v>
      </c>
      <c r="BH571">
        <v>0.2145</v>
      </c>
      <c r="BI571">
        <v>0.215</v>
      </c>
      <c r="BJ571">
        <v>3.2800000000000003E-2</v>
      </c>
      <c r="BK571">
        <v>1.83E-2</v>
      </c>
    </row>
    <row r="572" spans="1:63" x14ac:dyDescent="0.25">
      <c r="A572" t="s">
        <v>574</v>
      </c>
      <c r="B572">
        <v>45021</v>
      </c>
      <c r="C572">
        <v>124.05</v>
      </c>
      <c r="D572">
        <v>11.47</v>
      </c>
      <c r="E572" s="1">
        <v>1422.24</v>
      </c>
      <c r="F572" s="1">
        <v>1391.35</v>
      </c>
      <c r="G572">
        <v>2.2000000000000001E-3</v>
      </c>
      <c r="H572">
        <v>2.0000000000000001E-4</v>
      </c>
      <c r="I572">
        <v>8.2000000000000007E-3</v>
      </c>
      <c r="J572">
        <v>1E-3</v>
      </c>
      <c r="K572">
        <v>9.9000000000000008E-3</v>
      </c>
      <c r="L572">
        <v>0.95209999999999995</v>
      </c>
      <c r="M572">
        <v>2.64E-2</v>
      </c>
      <c r="N572">
        <v>0.92779999999999996</v>
      </c>
      <c r="O572">
        <v>4.0000000000000002E-4</v>
      </c>
      <c r="P572">
        <v>0.1779</v>
      </c>
      <c r="Q572" s="1">
        <v>55843.99</v>
      </c>
      <c r="R572">
        <v>0.20899999999999999</v>
      </c>
      <c r="S572">
        <v>0.1716</v>
      </c>
      <c r="T572">
        <v>0.61950000000000005</v>
      </c>
      <c r="U572">
        <v>12.34</v>
      </c>
      <c r="V572" s="1">
        <v>78770.89</v>
      </c>
      <c r="W572">
        <v>110.16</v>
      </c>
      <c r="X572" s="1">
        <v>117574.94</v>
      </c>
      <c r="Y572">
        <v>0.64639999999999997</v>
      </c>
      <c r="Z572">
        <v>0.1226</v>
      </c>
      <c r="AA572">
        <v>0.23100000000000001</v>
      </c>
      <c r="AB572">
        <v>0.35360000000000003</v>
      </c>
      <c r="AC572">
        <v>117.57</v>
      </c>
      <c r="AD572" s="1">
        <v>2732.91</v>
      </c>
      <c r="AE572">
        <v>286.70999999999998</v>
      </c>
      <c r="AF572" s="1">
        <v>106561.65</v>
      </c>
      <c r="AG572" t="s">
        <v>4</v>
      </c>
      <c r="AH572" s="1">
        <v>29625</v>
      </c>
      <c r="AI572" s="1">
        <v>44890.53</v>
      </c>
      <c r="AJ572">
        <v>28.69</v>
      </c>
      <c r="AK572">
        <v>22.38</v>
      </c>
      <c r="AL572">
        <v>23.61</v>
      </c>
      <c r="AM572">
        <v>3.93</v>
      </c>
      <c r="AN572">
        <v>0</v>
      </c>
      <c r="AO572">
        <v>0.77880000000000005</v>
      </c>
      <c r="AP572" s="1">
        <v>1576.15</v>
      </c>
      <c r="AQ572" s="1">
        <v>2808.12</v>
      </c>
      <c r="AR572" s="1">
        <v>7294.66</v>
      </c>
      <c r="AS572">
        <v>598.04999999999995</v>
      </c>
      <c r="AT572">
        <v>385.82</v>
      </c>
      <c r="AU572" s="1">
        <v>12662.79</v>
      </c>
      <c r="AV572" s="1">
        <v>9315.0499999999993</v>
      </c>
      <c r="AW572">
        <v>0.64480000000000004</v>
      </c>
      <c r="AX572" s="1">
        <v>2341.2800000000002</v>
      </c>
      <c r="AY572">
        <v>0.16209999999999999</v>
      </c>
      <c r="AZ572" s="1">
        <v>1357.45</v>
      </c>
      <c r="BA572">
        <v>9.4E-2</v>
      </c>
      <c r="BB572" s="1">
        <v>1432.06</v>
      </c>
      <c r="BC572">
        <v>9.9099999999999994E-2</v>
      </c>
      <c r="BD572" s="1">
        <v>14445.84</v>
      </c>
      <c r="BE572" s="1">
        <v>8358.81</v>
      </c>
      <c r="BF572">
        <v>3.9232</v>
      </c>
      <c r="BG572">
        <v>0.50860000000000005</v>
      </c>
      <c r="BH572">
        <v>0.23749999999999999</v>
      </c>
      <c r="BI572">
        <v>0.2001</v>
      </c>
      <c r="BJ572">
        <v>3.6999999999999998E-2</v>
      </c>
      <c r="BK572">
        <v>1.6799999999999999E-2</v>
      </c>
    </row>
    <row r="573" spans="1:63" x14ac:dyDescent="0.25">
      <c r="A573" t="s">
        <v>575</v>
      </c>
      <c r="B573">
        <v>45039</v>
      </c>
      <c r="C573">
        <v>31.1</v>
      </c>
      <c r="D573">
        <v>43.33</v>
      </c>
      <c r="E573" s="1">
        <v>1347.5</v>
      </c>
      <c r="F573" s="1">
        <v>1261.32</v>
      </c>
      <c r="G573">
        <v>2.8E-3</v>
      </c>
      <c r="H573">
        <v>4.0000000000000002E-4</v>
      </c>
      <c r="I573">
        <v>5.2999999999999999E-2</v>
      </c>
      <c r="J573">
        <v>1E-3</v>
      </c>
      <c r="K573">
        <v>1.9699999999999999E-2</v>
      </c>
      <c r="L573">
        <v>0.85250000000000004</v>
      </c>
      <c r="M573">
        <v>7.0699999999999999E-2</v>
      </c>
      <c r="N573">
        <v>0.87009999999999998</v>
      </c>
      <c r="O573">
        <v>2.0999999999999999E-3</v>
      </c>
      <c r="P573">
        <v>0.1908</v>
      </c>
      <c r="Q573" s="1">
        <v>56160.97</v>
      </c>
      <c r="R573">
        <v>0.2369</v>
      </c>
      <c r="S573">
        <v>0.20030000000000001</v>
      </c>
      <c r="T573">
        <v>0.56269999999999998</v>
      </c>
      <c r="U573">
        <v>11.81</v>
      </c>
      <c r="V573" s="1">
        <v>73891.41</v>
      </c>
      <c r="W573">
        <v>110.15</v>
      </c>
      <c r="X573" s="1">
        <v>110780.47</v>
      </c>
      <c r="Y573">
        <v>0.62790000000000001</v>
      </c>
      <c r="Z573">
        <v>0.2301</v>
      </c>
      <c r="AA573">
        <v>0.14199999999999999</v>
      </c>
      <c r="AB573">
        <v>0.37209999999999999</v>
      </c>
      <c r="AC573">
        <v>110.78</v>
      </c>
      <c r="AD573" s="1">
        <v>3326.93</v>
      </c>
      <c r="AE573">
        <v>362.06</v>
      </c>
      <c r="AF573" s="1">
        <v>92146.14</v>
      </c>
      <c r="AG573" t="s">
        <v>4</v>
      </c>
      <c r="AH573" s="1">
        <v>27936</v>
      </c>
      <c r="AI573" s="1">
        <v>42748.11</v>
      </c>
      <c r="AJ573">
        <v>44.15</v>
      </c>
      <c r="AK573">
        <v>27.25</v>
      </c>
      <c r="AL573">
        <v>32.14</v>
      </c>
      <c r="AM573">
        <v>4.43</v>
      </c>
      <c r="AN573">
        <v>631.15</v>
      </c>
      <c r="AO573">
        <v>0.84119999999999995</v>
      </c>
      <c r="AP573" s="1">
        <v>1703.36</v>
      </c>
      <c r="AQ573" s="1">
        <v>2377.4899999999998</v>
      </c>
      <c r="AR573" s="1">
        <v>7583.04</v>
      </c>
      <c r="AS573">
        <v>648.57000000000005</v>
      </c>
      <c r="AT573">
        <v>381.28</v>
      </c>
      <c r="AU573" s="1">
        <v>12693.74</v>
      </c>
      <c r="AV573" s="1">
        <v>9193.01</v>
      </c>
      <c r="AW573">
        <v>0.60489999999999999</v>
      </c>
      <c r="AX573" s="1">
        <v>3092.14</v>
      </c>
      <c r="AY573">
        <v>0.20349999999999999</v>
      </c>
      <c r="AZ573" s="1">
        <v>1467.43</v>
      </c>
      <c r="BA573">
        <v>9.6600000000000005E-2</v>
      </c>
      <c r="BB573" s="1">
        <v>1444.31</v>
      </c>
      <c r="BC573">
        <v>9.5000000000000001E-2</v>
      </c>
      <c r="BD573" s="1">
        <v>15196.89</v>
      </c>
      <c r="BE573" s="1">
        <v>7268.4</v>
      </c>
      <c r="BF573">
        <v>3.2147000000000001</v>
      </c>
      <c r="BG573">
        <v>0.49259999999999998</v>
      </c>
      <c r="BH573">
        <v>0.22850000000000001</v>
      </c>
      <c r="BI573">
        <v>0.2293</v>
      </c>
      <c r="BJ573">
        <v>3.0700000000000002E-2</v>
      </c>
      <c r="BK573">
        <v>1.89E-2</v>
      </c>
    </row>
    <row r="574" spans="1:63" x14ac:dyDescent="0.25">
      <c r="A574" t="s">
        <v>576</v>
      </c>
      <c r="B574">
        <v>48389</v>
      </c>
      <c r="C574">
        <v>110.81</v>
      </c>
      <c r="D574">
        <v>14.61</v>
      </c>
      <c r="E574" s="1">
        <v>1618.51</v>
      </c>
      <c r="F574" s="1">
        <v>1608.18</v>
      </c>
      <c r="G574">
        <v>2E-3</v>
      </c>
      <c r="H574">
        <v>2.0000000000000001E-4</v>
      </c>
      <c r="I574">
        <v>6.1000000000000004E-3</v>
      </c>
      <c r="J574">
        <v>8.9999999999999998E-4</v>
      </c>
      <c r="K574">
        <v>1.5599999999999999E-2</v>
      </c>
      <c r="L574">
        <v>0.95499999999999996</v>
      </c>
      <c r="M574">
        <v>2.01E-2</v>
      </c>
      <c r="N574">
        <v>0.37730000000000002</v>
      </c>
      <c r="O574">
        <v>1.6999999999999999E-3</v>
      </c>
      <c r="P574">
        <v>0.14269999999999999</v>
      </c>
      <c r="Q574" s="1">
        <v>56166.71</v>
      </c>
      <c r="R574">
        <v>0.22</v>
      </c>
      <c r="S574">
        <v>0.18859999999999999</v>
      </c>
      <c r="T574">
        <v>0.59140000000000004</v>
      </c>
      <c r="U574">
        <v>12.89</v>
      </c>
      <c r="V574" s="1">
        <v>74308.27</v>
      </c>
      <c r="W574">
        <v>120.96</v>
      </c>
      <c r="X574" s="1">
        <v>146320.94</v>
      </c>
      <c r="Y574">
        <v>0.82920000000000005</v>
      </c>
      <c r="Z574">
        <v>7.9600000000000004E-2</v>
      </c>
      <c r="AA574">
        <v>9.11E-2</v>
      </c>
      <c r="AB574">
        <v>0.17080000000000001</v>
      </c>
      <c r="AC574">
        <v>146.32</v>
      </c>
      <c r="AD574" s="1">
        <v>3771.54</v>
      </c>
      <c r="AE574">
        <v>450.74</v>
      </c>
      <c r="AF574" s="1">
        <v>135200.72</v>
      </c>
      <c r="AG574" t="s">
        <v>4</v>
      </c>
      <c r="AH574" s="1">
        <v>34421</v>
      </c>
      <c r="AI574" s="1">
        <v>52838.11</v>
      </c>
      <c r="AJ574">
        <v>37.01</v>
      </c>
      <c r="AK574">
        <v>24.14</v>
      </c>
      <c r="AL574">
        <v>27.24</v>
      </c>
      <c r="AM574">
        <v>4.22</v>
      </c>
      <c r="AN574" s="1">
        <v>1191.03</v>
      </c>
      <c r="AO574">
        <v>1.0739000000000001</v>
      </c>
      <c r="AP574" s="1">
        <v>1374.25</v>
      </c>
      <c r="AQ574" s="1">
        <v>2262.04</v>
      </c>
      <c r="AR574" s="1">
        <v>6323.05</v>
      </c>
      <c r="AS574">
        <v>563.54999999999995</v>
      </c>
      <c r="AT574">
        <v>343.22</v>
      </c>
      <c r="AU574" s="1">
        <v>10866.12</v>
      </c>
      <c r="AV574" s="1">
        <v>6335.57</v>
      </c>
      <c r="AW574">
        <v>0.5141</v>
      </c>
      <c r="AX574" s="1">
        <v>3801.78</v>
      </c>
      <c r="AY574">
        <v>0.3085</v>
      </c>
      <c r="AZ574" s="1">
        <v>1451.45</v>
      </c>
      <c r="BA574">
        <v>0.1178</v>
      </c>
      <c r="BB574">
        <v>735.28</v>
      </c>
      <c r="BC574">
        <v>5.9700000000000003E-2</v>
      </c>
      <c r="BD574" s="1">
        <v>12324.08</v>
      </c>
      <c r="BE574" s="1">
        <v>5801.56</v>
      </c>
      <c r="BF574">
        <v>1.8343</v>
      </c>
      <c r="BG574">
        <v>0.52270000000000005</v>
      </c>
      <c r="BH574">
        <v>0.23039999999999999</v>
      </c>
      <c r="BI574">
        <v>0.1958</v>
      </c>
      <c r="BJ574">
        <v>3.6299999999999999E-2</v>
      </c>
      <c r="BK574">
        <v>1.4800000000000001E-2</v>
      </c>
    </row>
    <row r="575" spans="1:63" x14ac:dyDescent="0.25">
      <c r="A575" t="s">
        <v>577</v>
      </c>
      <c r="B575">
        <v>45054</v>
      </c>
      <c r="C575">
        <v>17</v>
      </c>
      <c r="D575">
        <v>225.96</v>
      </c>
      <c r="E575" s="1">
        <v>3841.3</v>
      </c>
      <c r="F575" s="1">
        <v>3576.7</v>
      </c>
      <c r="G575">
        <v>9.4000000000000004E-3</v>
      </c>
      <c r="H575">
        <v>1E-3</v>
      </c>
      <c r="I575">
        <v>0.20030000000000001</v>
      </c>
      <c r="J575">
        <v>1.8E-3</v>
      </c>
      <c r="K575">
        <v>7.6700000000000004E-2</v>
      </c>
      <c r="L575">
        <v>0.62719999999999998</v>
      </c>
      <c r="M575">
        <v>8.3599999999999994E-2</v>
      </c>
      <c r="N575">
        <v>0.62139999999999995</v>
      </c>
      <c r="O575">
        <v>2.23E-2</v>
      </c>
      <c r="P575">
        <v>0.17249999999999999</v>
      </c>
      <c r="Q575" s="1">
        <v>62356.63</v>
      </c>
      <c r="R575">
        <v>0.22500000000000001</v>
      </c>
      <c r="S575">
        <v>0.21329999999999999</v>
      </c>
      <c r="T575">
        <v>0.56169999999999998</v>
      </c>
      <c r="U575">
        <v>25.77</v>
      </c>
      <c r="V575" s="1">
        <v>85430.06</v>
      </c>
      <c r="W575">
        <v>146.36000000000001</v>
      </c>
      <c r="X575" s="1">
        <v>119680.66</v>
      </c>
      <c r="Y575">
        <v>0.6633</v>
      </c>
      <c r="Z575">
        <v>0.28499999999999998</v>
      </c>
      <c r="AA575">
        <v>5.1700000000000003E-2</v>
      </c>
      <c r="AB575">
        <v>0.3367</v>
      </c>
      <c r="AC575">
        <v>119.68</v>
      </c>
      <c r="AD575" s="1">
        <v>5030.68</v>
      </c>
      <c r="AE575">
        <v>560.41</v>
      </c>
      <c r="AF575" s="1">
        <v>111867.84</v>
      </c>
      <c r="AG575" t="s">
        <v>4</v>
      </c>
      <c r="AH575" s="1">
        <v>30418</v>
      </c>
      <c r="AI575" s="1">
        <v>44264.1</v>
      </c>
      <c r="AJ575">
        <v>59.8</v>
      </c>
      <c r="AK575">
        <v>39.24</v>
      </c>
      <c r="AL575">
        <v>44.28</v>
      </c>
      <c r="AM575">
        <v>4.78</v>
      </c>
      <c r="AN575" s="1">
        <v>1070.03</v>
      </c>
      <c r="AO575">
        <v>1.0838000000000001</v>
      </c>
      <c r="AP575" s="1">
        <v>1475.76</v>
      </c>
      <c r="AQ575" s="1">
        <v>2150.1799999999998</v>
      </c>
      <c r="AR575" s="1">
        <v>7091.85</v>
      </c>
      <c r="AS575">
        <v>806.96</v>
      </c>
      <c r="AT575">
        <v>349.51</v>
      </c>
      <c r="AU575" s="1">
        <v>11874.26</v>
      </c>
      <c r="AV575" s="1">
        <v>6837.1</v>
      </c>
      <c r="AW575">
        <v>0.48849999999999999</v>
      </c>
      <c r="AX575" s="1">
        <v>4906.82</v>
      </c>
      <c r="AY575">
        <v>0.35060000000000002</v>
      </c>
      <c r="AZ575" s="1">
        <v>1080.69</v>
      </c>
      <c r="BA575">
        <v>7.7200000000000005E-2</v>
      </c>
      <c r="BB575" s="1">
        <v>1170.81</v>
      </c>
      <c r="BC575">
        <v>8.3699999999999997E-2</v>
      </c>
      <c r="BD575" s="1">
        <v>13995.41</v>
      </c>
      <c r="BE575" s="1">
        <v>4814</v>
      </c>
      <c r="BF575">
        <v>1.7577</v>
      </c>
      <c r="BG575">
        <v>0.53720000000000001</v>
      </c>
      <c r="BH575">
        <v>0.2112</v>
      </c>
      <c r="BI575">
        <v>0.20749999999999999</v>
      </c>
      <c r="BJ575">
        <v>2.8799999999999999E-2</v>
      </c>
      <c r="BK575">
        <v>1.5299999999999999E-2</v>
      </c>
    </row>
    <row r="576" spans="1:63" x14ac:dyDescent="0.25">
      <c r="A576" t="s">
        <v>578</v>
      </c>
      <c r="B576">
        <v>46359</v>
      </c>
      <c r="C576">
        <v>27.81</v>
      </c>
      <c r="D576">
        <v>213.28</v>
      </c>
      <c r="E576" s="1">
        <v>5931.13</v>
      </c>
      <c r="F576" s="1">
        <v>5697.34</v>
      </c>
      <c r="G576">
        <v>2.1700000000000001E-2</v>
      </c>
      <c r="H576">
        <v>8.0000000000000004E-4</v>
      </c>
      <c r="I576">
        <v>5.2699999999999997E-2</v>
      </c>
      <c r="J576">
        <v>1.4E-3</v>
      </c>
      <c r="K576">
        <v>5.2400000000000002E-2</v>
      </c>
      <c r="L576">
        <v>0.81899999999999995</v>
      </c>
      <c r="M576">
        <v>5.21E-2</v>
      </c>
      <c r="N576">
        <v>0.34010000000000001</v>
      </c>
      <c r="O576">
        <v>1.8100000000000002E-2</v>
      </c>
      <c r="P576">
        <v>0.1462</v>
      </c>
      <c r="Q576" s="1">
        <v>67732.34</v>
      </c>
      <c r="R576">
        <v>0.17649999999999999</v>
      </c>
      <c r="S576">
        <v>0.19</v>
      </c>
      <c r="T576">
        <v>0.63349999999999995</v>
      </c>
      <c r="U576">
        <v>33.78</v>
      </c>
      <c r="V576" s="1">
        <v>95347.08</v>
      </c>
      <c r="W576">
        <v>173.16</v>
      </c>
      <c r="X576" s="1">
        <v>181611.34</v>
      </c>
      <c r="Y576">
        <v>0.73089999999999999</v>
      </c>
      <c r="Z576">
        <v>0.2261</v>
      </c>
      <c r="AA576">
        <v>4.2999999999999997E-2</v>
      </c>
      <c r="AB576">
        <v>0.26910000000000001</v>
      </c>
      <c r="AC576">
        <v>181.61</v>
      </c>
      <c r="AD576" s="1">
        <v>7600.14</v>
      </c>
      <c r="AE576">
        <v>845.05</v>
      </c>
      <c r="AF576" s="1">
        <v>167614.81</v>
      </c>
      <c r="AG576" t="s">
        <v>4</v>
      </c>
      <c r="AH576" s="1">
        <v>37528</v>
      </c>
      <c r="AI576" s="1">
        <v>59108.59</v>
      </c>
      <c r="AJ576">
        <v>67.180000000000007</v>
      </c>
      <c r="AK576">
        <v>38.409999999999997</v>
      </c>
      <c r="AL576">
        <v>44.53</v>
      </c>
      <c r="AM576">
        <v>4.5199999999999996</v>
      </c>
      <c r="AN576" s="1">
        <v>2471.16</v>
      </c>
      <c r="AO576">
        <v>0.89229999999999998</v>
      </c>
      <c r="AP576" s="1">
        <v>1464.41</v>
      </c>
      <c r="AQ576" s="1">
        <v>1991.66</v>
      </c>
      <c r="AR576" s="1">
        <v>7084.03</v>
      </c>
      <c r="AS576">
        <v>832.23</v>
      </c>
      <c r="AT576">
        <v>349.31</v>
      </c>
      <c r="AU576" s="1">
        <v>11721.63</v>
      </c>
      <c r="AV576" s="1">
        <v>4385.78</v>
      </c>
      <c r="AW576">
        <v>0.33800000000000002</v>
      </c>
      <c r="AX576" s="1">
        <v>6851.19</v>
      </c>
      <c r="AY576">
        <v>0.52800000000000002</v>
      </c>
      <c r="AZ576" s="1">
        <v>1014.99</v>
      </c>
      <c r="BA576">
        <v>7.8200000000000006E-2</v>
      </c>
      <c r="BB576">
        <v>723.71</v>
      </c>
      <c r="BC576">
        <v>5.5800000000000002E-2</v>
      </c>
      <c r="BD576" s="1">
        <v>12975.67</v>
      </c>
      <c r="BE576" s="1">
        <v>2765.84</v>
      </c>
      <c r="BF576">
        <v>0.53129999999999999</v>
      </c>
      <c r="BG576">
        <v>0.57899999999999996</v>
      </c>
      <c r="BH576">
        <v>0.2276</v>
      </c>
      <c r="BI576">
        <v>0.15409999999999999</v>
      </c>
      <c r="BJ576">
        <v>2.5499999999999998E-2</v>
      </c>
      <c r="BK576">
        <v>1.38E-2</v>
      </c>
    </row>
    <row r="577" spans="1:63" x14ac:dyDescent="0.25">
      <c r="A577" t="s">
        <v>579</v>
      </c>
      <c r="B577">
        <v>47225</v>
      </c>
      <c r="C577">
        <v>64.709999999999994</v>
      </c>
      <c r="D577">
        <v>33.94</v>
      </c>
      <c r="E577" s="1">
        <v>2196.14</v>
      </c>
      <c r="F577" s="1">
        <v>2149.71</v>
      </c>
      <c r="G577">
        <v>1.2E-2</v>
      </c>
      <c r="H577">
        <v>5.0000000000000001E-4</v>
      </c>
      <c r="I577">
        <v>1.15E-2</v>
      </c>
      <c r="J577">
        <v>1E-3</v>
      </c>
      <c r="K577">
        <v>2.6499999999999999E-2</v>
      </c>
      <c r="L577">
        <v>0.92049999999999998</v>
      </c>
      <c r="M577">
        <v>2.81E-2</v>
      </c>
      <c r="N577">
        <v>0.1489</v>
      </c>
      <c r="O577">
        <v>8.0999999999999996E-3</v>
      </c>
      <c r="P577">
        <v>0.10630000000000001</v>
      </c>
      <c r="Q577" s="1">
        <v>64048.09</v>
      </c>
      <c r="R577">
        <v>0.21099999999999999</v>
      </c>
      <c r="S577">
        <v>0.17519999999999999</v>
      </c>
      <c r="T577">
        <v>0.61380000000000001</v>
      </c>
      <c r="U577">
        <v>14.56</v>
      </c>
      <c r="V577" s="1">
        <v>85529.51</v>
      </c>
      <c r="W577">
        <v>147.59</v>
      </c>
      <c r="X577" s="1">
        <v>240100.33</v>
      </c>
      <c r="Y577">
        <v>0.84109999999999996</v>
      </c>
      <c r="Z577">
        <v>0.1077</v>
      </c>
      <c r="AA577">
        <v>5.1200000000000002E-2</v>
      </c>
      <c r="AB577">
        <v>0.15890000000000001</v>
      </c>
      <c r="AC577">
        <v>240.1</v>
      </c>
      <c r="AD577" s="1">
        <v>7753.15</v>
      </c>
      <c r="AE577">
        <v>880.02</v>
      </c>
      <c r="AF577" s="1">
        <v>229947.06</v>
      </c>
      <c r="AG577" t="s">
        <v>4</v>
      </c>
      <c r="AH577" s="1">
        <v>45984</v>
      </c>
      <c r="AI577" s="1">
        <v>91226.5</v>
      </c>
      <c r="AJ577">
        <v>51.84</v>
      </c>
      <c r="AK577">
        <v>29.62</v>
      </c>
      <c r="AL577">
        <v>33.24</v>
      </c>
      <c r="AM577">
        <v>4.26</v>
      </c>
      <c r="AN577" s="1">
        <v>2018.72</v>
      </c>
      <c r="AO577">
        <v>0.80089999999999995</v>
      </c>
      <c r="AP577" s="1">
        <v>1449.35</v>
      </c>
      <c r="AQ577" s="1">
        <v>2146.5500000000002</v>
      </c>
      <c r="AR577" s="1">
        <v>6525.8</v>
      </c>
      <c r="AS577">
        <v>620.05999999999995</v>
      </c>
      <c r="AT577">
        <v>345.19</v>
      </c>
      <c r="AU577" s="1">
        <v>11086.95</v>
      </c>
      <c r="AV577" s="1">
        <v>3335.01</v>
      </c>
      <c r="AW577">
        <v>0.27179999999999999</v>
      </c>
      <c r="AX577" s="1">
        <v>7300.02</v>
      </c>
      <c r="AY577">
        <v>0.59489999999999998</v>
      </c>
      <c r="AZ577" s="1">
        <v>1204</v>
      </c>
      <c r="BA577">
        <v>9.8100000000000007E-2</v>
      </c>
      <c r="BB577">
        <v>431.64</v>
      </c>
      <c r="BC577">
        <v>3.5200000000000002E-2</v>
      </c>
      <c r="BD577" s="1">
        <v>12270.67</v>
      </c>
      <c r="BE577" s="1">
        <v>2084.08</v>
      </c>
      <c r="BF577">
        <v>0.27600000000000002</v>
      </c>
      <c r="BG577">
        <v>0.56440000000000001</v>
      </c>
      <c r="BH577">
        <v>0.22470000000000001</v>
      </c>
      <c r="BI577">
        <v>0.16539999999999999</v>
      </c>
      <c r="BJ577">
        <v>3.0499999999999999E-2</v>
      </c>
      <c r="BK577">
        <v>1.49E-2</v>
      </c>
    </row>
    <row r="578" spans="1:63" x14ac:dyDescent="0.25">
      <c r="A578" t="s">
        <v>580</v>
      </c>
      <c r="B578">
        <v>47696</v>
      </c>
      <c r="C578">
        <v>163.05000000000001</v>
      </c>
      <c r="D578">
        <v>10.67</v>
      </c>
      <c r="E578" s="1">
        <v>1739.8</v>
      </c>
      <c r="F578" s="1">
        <v>1657.18</v>
      </c>
      <c r="G578">
        <v>1.9E-3</v>
      </c>
      <c r="H578">
        <v>2.0000000000000001E-4</v>
      </c>
      <c r="I578">
        <v>5.5999999999999999E-3</v>
      </c>
      <c r="J578">
        <v>1E-3</v>
      </c>
      <c r="K578">
        <v>1.43E-2</v>
      </c>
      <c r="L578">
        <v>0.95709999999999995</v>
      </c>
      <c r="M578">
        <v>1.9900000000000001E-2</v>
      </c>
      <c r="N578">
        <v>0.44040000000000001</v>
      </c>
      <c r="O578">
        <v>4.0000000000000001E-3</v>
      </c>
      <c r="P578">
        <v>0.1517</v>
      </c>
      <c r="Q578" s="1">
        <v>54773.75</v>
      </c>
      <c r="R578">
        <v>0.20399999999999999</v>
      </c>
      <c r="S578">
        <v>0.20449999999999999</v>
      </c>
      <c r="T578">
        <v>0.59150000000000003</v>
      </c>
      <c r="U578">
        <v>13.55</v>
      </c>
      <c r="V578" s="1">
        <v>70203.259999999995</v>
      </c>
      <c r="W578">
        <v>123.61</v>
      </c>
      <c r="X578" s="1">
        <v>188115.91</v>
      </c>
      <c r="Y578">
        <v>0.65169999999999995</v>
      </c>
      <c r="Z578">
        <v>0.1426</v>
      </c>
      <c r="AA578">
        <v>0.20569999999999999</v>
      </c>
      <c r="AB578">
        <v>0.3483</v>
      </c>
      <c r="AC578">
        <v>188.12</v>
      </c>
      <c r="AD578" s="1">
        <v>5045.8500000000004</v>
      </c>
      <c r="AE578">
        <v>441.94</v>
      </c>
      <c r="AF578" s="1">
        <v>161419.01</v>
      </c>
      <c r="AG578" t="s">
        <v>4</v>
      </c>
      <c r="AH578" s="1">
        <v>32366</v>
      </c>
      <c r="AI578" s="1">
        <v>50309.7</v>
      </c>
      <c r="AJ578">
        <v>35.14</v>
      </c>
      <c r="AK578">
        <v>24.02</v>
      </c>
      <c r="AL578">
        <v>26.28</v>
      </c>
      <c r="AM578">
        <v>4.4000000000000004</v>
      </c>
      <c r="AN578" s="1">
        <v>1009.11</v>
      </c>
      <c r="AO578">
        <v>0.91159999999999997</v>
      </c>
      <c r="AP578" s="1">
        <v>1417.75</v>
      </c>
      <c r="AQ578" s="1">
        <v>2429.12</v>
      </c>
      <c r="AR578" s="1">
        <v>6399.82</v>
      </c>
      <c r="AS578">
        <v>567.65</v>
      </c>
      <c r="AT578">
        <v>263.85000000000002</v>
      </c>
      <c r="AU578" s="1">
        <v>11078.19</v>
      </c>
      <c r="AV578" s="1">
        <v>6744.72</v>
      </c>
      <c r="AW578">
        <v>0.50060000000000004</v>
      </c>
      <c r="AX578" s="1">
        <v>4535.13</v>
      </c>
      <c r="AY578">
        <v>0.33660000000000001</v>
      </c>
      <c r="AZ578" s="1">
        <v>1289.44</v>
      </c>
      <c r="BA578">
        <v>9.5699999999999993E-2</v>
      </c>
      <c r="BB578">
        <v>903.14</v>
      </c>
      <c r="BC578">
        <v>6.7000000000000004E-2</v>
      </c>
      <c r="BD578" s="1">
        <v>13472.43</v>
      </c>
      <c r="BE578" s="1">
        <v>5571.35</v>
      </c>
      <c r="BF578">
        <v>1.8028</v>
      </c>
      <c r="BG578">
        <v>0.5171</v>
      </c>
      <c r="BH578">
        <v>0.2283</v>
      </c>
      <c r="BI578">
        <v>0.1981</v>
      </c>
      <c r="BJ578">
        <v>3.9600000000000003E-2</v>
      </c>
      <c r="BK578">
        <v>1.6799999999999999E-2</v>
      </c>
    </row>
    <row r="579" spans="1:63" x14ac:dyDescent="0.25">
      <c r="A579" t="s">
        <v>581</v>
      </c>
      <c r="B579">
        <v>46219</v>
      </c>
      <c r="C579">
        <v>95.38</v>
      </c>
      <c r="D579">
        <v>11.64</v>
      </c>
      <c r="E579" s="1">
        <v>1109.8599999999999</v>
      </c>
      <c r="F579" s="1">
        <v>1123.31</v>
      </c>
      <c r="G579">
        <v>4.0000000000000001E-3</v>
      </c>
      <c r="H579">
        <v>5.0000000000000001E-4</v>
      </c>
      <c r="I579">
        <v>5.5999999999999999E-3</v>
      </c>
      <c r="J579">
        <v>1.1999999999999999E-3</v>
      </c>
      <c r="K579">
        <v>2.8799999999999999E-2</v>
      </c>
      <c r="L579">
        <v>0.93510000000000004</v>
      </c>
      <c r="M579">
        <v>2.47E-2</v>
      </c>
      <c r="N579">
        <v>0.25430000000000003</v>
      </c>
      <c r="O579">
        <v>1.9E-3</v>
      </c>
      <c r="P579">
        <v>0.13539999999999999</v>
      </c>
      <c r="Q579" s="1">
        <v>57181.37</v>
      </c>
      <c r="R579">
        <v>0.2432</v>
      </c>
      <c r="S579">
        <v>0.16689999999999999</v>
      </c>
      <c r="T579">
        <v>0.58979999999999999</v>
      </c>
      <c r="U579">
        <v>9.84</v>
      </c>
      <c r="V579" s="1">
        <v>73539.070000000007</v>
      </c>
      <c r="W579">
        <v>108.62</v>
      </c>
      <c r="X579" s="1">
        <v>181181.77</v>
      </c>
      <c r="Y579">
        <v>0.84260000000000002</v>
      </c>
      <c r="Z579">
        <v>7.3700000000000002E-2</v>
      </c>
      <c r="AA579">
        <v>8.3699999999999997E-2</v>
      </c>
      <c r="AB579">
        <v>0.15740000000000001</v>
      </c>
      <c r="AC579">
        <v>181.18</v>
      </c>
      <c r="AD579" s="1">
        <v>4623.17</v>
      </c>
      <c r="AE579">
        <v>527.82000000000005</v>
      </c>
      <c r="AF579" s="1">
        <v>168089.77</v>
      </c>
      <c r="AG579" t="s">
        <v>4</v>
      </c>
      <c r="AH579" s="1">
        <v>37510</v>
      </c>
      <c r="AI579" s="1">
        <v>59002.27</v>
      </c>
      <c r="AJ579">
        <v>38.29</v>
      </c>
      <c r="AK579">
        <v>24.1</v>
      </c>
      <c r="AL579">
        <v>26.62</v>
      </c>
      <c r="AM579">
        <v>4.5999999999999996</v>
      </c>
      <c r="AN579" s="1">
        <v>1581.49</v>
      </c>
      <c r="AO579">
        <v>1.2151000000000001</v>
      </c>
      <c r="AP579" s="1">
        <v>1488.69</v>
      </c>
      <c r="AQ579" s="1">
        <v>2246.7600000000002</v>
      </c>
      <c r="AR579" s="1">
        <v>6530.52</v>
      </c>
      <c r="AS579">
        <v>525.12</v>
      </c>
      <c r="AT579">
        <v>349.04</v>
      </c>
      <c r="AU579" s="1">
        <v>11140.14</v>
      </c>
      <c r="AV579" s="1">
        <v>5547.74</v>
      </c>
      <c r="AW579">
        <v>0.42930000000000001</v>
      </c>
      <c r="AX579" s="1">
        <v>4976.9799999999996</v>
      </c>
      <c r="AY579">
        <v>0.3851</v>
      </c>
      <c r="AZ579" s="1">
        <v>1822.91</v>
      </c>
      <c r="BA579">
        <v>0.1411</v>
      </c>
      <c r="BB579">
        <v>575.34</v>
      </c>
      <c r="BC579">
        <v>4.4499999999999998E-2</v>
      </c>
      <c r="BD579" s="1">
        <v>12922.97</v>
      </c>
      <c r="BE579" s="1">
        <v>5034.07</v>
      </c>
      <c r="BF579">
        <v>1.3048</v>
      </c>
      <c r="BG579">
        <v>0.53690000000000004</v>
      </c>
      <c r="BH579">
        <v>0.21790000000000001</v>
      </c>
      <c r="BI579">
        <v>0.1885</v>
      </c>
      <c r="BJ579">
        <v>3.4700000000000002E-2</v>
      </c>
      <c r="BK579">
        <v>2.1999999999999999E-2</v>
      </c>
    </row>
    <row r="580" spans="1:63" x14ac:dyDescent="0.25">
      <c r="A580" t="s">
        <v>582</v>
      </c>
      <c r="B580">
        <v>48884</v>
      </c>
      <c r="C580">
        <v>69.900000000000006</v>
      </c>
      <c r="D580">
        <v>22.58</v>
      </c>
      <c r="E580" s="1">
        <v>1578.11</v>
      </c>
      <c r="F580" s="1">
        <v>1514.78</v>
      </c>
      <c r="G580">
        <v>5.1999999999999998E-3</v>
      </c>
      <c r="H580">
        <v>8.0000000000000004E-4</v>
      </c>
      <c r="I580">
        <v>1.2500000000000001E-2</v>
      </c>
      <c r="J580">
        <v>1.1999999999999999E-3</v>
      </c>
      <c r="K580">
        <v>3.8199999999999998E-2</v>
      </c>
      <c r="L580">
        <v>0.90239999999999998</v>
      </c>
      <c r="M580">
        <v>3.9600000000000003E-2</v>
      </c>
      <c r="N580">
        <v>0.40410000000000001</v>
      </c>
      <c r="O580">
        <v>4.8999999999999998E-3</v>
      </c>
      <c r="P580">
        <v>0.14560000000000001</v>
      </c>
      <c r="Q580" s="1">
        <v>57004.91</v>
      </c>
      <c r="R580">
        <v>0.20419999999999999</v>
      </c>
      <c r="S580">
        <v>0.18720000000000001</v>
      </c>
      <c r="T580">
        <v>0.60870000000000002</v>
      </c>
      <c r="U580">
        <v>11.73</v>
      </c>
      <c r="V580" s="1">
        <v>76118.3</v>
      </c>
      <c r="W580">
        <v>129.86000000000001</v>
      </c>
      <c r="X580" s="1">
        <v>168633.52</v>
      </c>
      <c r="Y580">
        <v>0.75509999999999999</v>
      </c>
      <c r="Z580">
        <v>0.18129999999999999</v>
      </c>
      <c r="AA580">
        <v>6.3600000000000004E-2</v>
      </c>
      <c r="AB580">
        <v>0.24490000000000001</v>
      </c>
      <c r="AC580">
        <v>168.63</v>
      </c>
      <c r="AD580" s="1">
        <v>5032.04</v>
      </c>
      <c r="AE580">
        <v>565.96</v>
      </c>
      <c r="AF580" s="1">
        <v>156481.73000000001</v>
      </c>
      <c r="AG580" t="s">
        <v>4</v>
      </c>
      <c r="AH580" s="1">
        <v>34081</v>
      </c>
      <c r="AI580" s="1">
        <v>55570.35</v>
      </c>
      <c r="AJ580">
        <v>45.95</v>
      </c>
      <c r="AK580">
        <v>27.42</v>
      </c>
      <c r="AL580">
        <v>32.61</v>
      </c>
      <c r="AM580">
        <v>4.58</v>
      </c>
      <c r="AN580" s="1">
        <v>1567.82</v>
      </c>
      <c r="AO580">
        <v>1.0246</v>
      </c>
      <c r="AP580" s="1">
        <v>1448.43</v>
      </c>
      <c r="AQ580" s="1">
        <v>2197.8000000000002</v>
      </c>
      <c r="AR580" s="1">
        <v>6364.95</v>
      </c>
      <c r="AS580">
        <v>619.29</v>
      </c>
      <c r="AT580">
        <v>301.58</v>
      </c>
      <c r="AU580" s="1">
        <v>10932.05</v>
      </c>
      <c r="AV580" s="1">
        <v>5502.15</v>
      </c>
      <c r="AW580">
        <v>0.43219999999999997</v>
      </c>
      <c r="AX580" s="1">
        <v>4939.51</v>
      </c>
      <c r="AY580">
        <v>0.38800000000000001</v>
      </c>
      <c r="AZ580" s="1">
        <v>1441.2</v>
      </c>
      <c r="BA580">
        <v>0.1132</v>
      </c>
      <c r="BB580">
        <v>847.33</v>
      </c>
      <c r="BC580">
        <v>6.6600000000000006E-2</v>
      </c>
      <c r="BD580" s="1">
        <v>12730.2</v>
      </c>
      <c r="BE580" s="1">
        <v>4088.19</v>
      </c>
      <c r="BF580">
        <v>1.0772999999999999</v>
      </c>
      <c r="BG580">
        <v>0.52710000000000001</v>
      </c>
      <c r="BH580">
        <v>0.21210000000000001</v>
      </c>
      <c r="BI580">
        <v>0.21060000000000001</v>
      </c>
      <c r="BJ580">
        <v>3.1399999999999997E-2</v>
      </c>
      <c r="BK580">
        <v>1.8800000000000001E-2</v>
      </c>
    </row>
    <row r="581" spans="1:63" x14ac:dyDescent="0.25">
      <c r="A581" t="s">
        <v>583</v>
      </c>
      <c r="B581">
        <v>46060</v>
      </c>
      <c r="C581">
        <v>187.81</v>
      </c>
      <c r="D581">
        <v>10.41</v>
      </c>
      <c r="E581" s="1">
        <v>1955.76</v>
      </c>
      <c r="F581" s="1">
        <v>1870.28</v>
      </c>
      <c r="G581">
        <v>2.0999999999999999E-3</v>
      </c>
      <c r="H581">
        <v>4.0000000000000002E-4</v>
      </c>
      <c r="I581">
        <v>5.1000000000000004E-3</v>
      </c>
      <c r="J581">
        <v>8.0000000000000004E-4</v>
      </c>
      <c r="K581">
        <v>1.3599999999999999E-2</v>
      </c>
      <c r="L581">
        <v>0.96099999999999997</v>
      </c>
      <c r="M581">
        <v>1.7000000000000001E-2</v>
      </c>
      <c r="N581">
        <v>0.4546</v>
      </c>
      <c r="O581">
        <v>3.5999999999999999E-3</v>
      </c>
      <c r="P581">
        <v>0.1552</v>
      </c>
      <c r="Q581" s="1">
        <v>54096.25</v>
      </c>
      <c r="R581">
        <v>0.22020000000000001</v>
      </c>
      <c r="S581">
        <v>0.19900000000000001</v>
      </c>
      <c r="T581">
        <v>0.58079999999999998</v>
      </c>
      <c r="U581">
        <v>15.43</v>
      </c>
      <c r="V581" s="1">
        <v>71809.820000000007</v>
      </c>
      <c r="W581">
        <v>122.65</v>
      </c>
      <c r="X581" s="1">
        <v>188044.76</v>
      </c>
      <c r="Y581">
        <v>0.62609999999999999</v>
      </c>
      <c r="Z581">
        <v>0.14699999999999999</v>
      </c>
      <c r="AA581">
        <v>0.22689999999999999</v>
      </c>
      <c r="AB581">
        <v>0.37390000000000001</v>
      </c>
      <c r="AC581">
        <v>188.04</v>
      </c>
      <c r="AD581" s="1">
        <v>5059.87</v>
      </c>
      <c r="AE581">
        <v>438.64</v>
      </c>
      <c r="AF581" s="1">
        <v>156411.84</v>
      </c>
      <c r="AG581" t="s">
        <v>4</v>
      </c>
      <c r="AH581" s="1">
        <v>32268</v>
      </c>
      <c r="AI581" s="1">
        <v>50563.61</v>
      </c>
      <c r="AJ581">
        <v>34.35</v>
      </c>
      <c r="AK581">
        <v>23.88</v>
      </c>
      <c r="AL581">
        <v>26.47</v>
      </c>
      <c r="AM581">
        <v>4.3</v>
      </c>
      <c r="AN581" s="1">
        <v>1009.11</v>
      </c>
      <c r="AO581">
        <v>0.87829999999999997</v>
      </c>
      <c r="AP581" s="1">
        <v>1476.42</v>
      </c>
      <c r="AQ581" s="1">
        <v>2470.42</v>
      </c>
      <c r="AR581" s="1">
        <v>6641.28</v>
      </c>
      <c r="AS581">
        <v>581.58000000000004</v>
      </c>
      <c r="AT581">
        <v>295.08999999999997</v>
      </c>
      <c r="AU581" s="1">
        <v>11464.79</v>
      </c>
      <c r="AV581" s="1">
        <v>6915.43</v>
      </c>
      <c r="AW581">
        <v>0.50639999999999996</v>
      </c>
      <c r="AX581" s="1">
        <v>4562.62</v>
      </c>
      <c r="AY581">
        <v>0.33410000000000001</v>
      </c>
      <c r="AZ581" s="1">
        <v>1236.8699999999999</v>
      </c>
      <c r="BA581">
        <v>9.06E-2</v>
      </c>
      <c r="BB581">
        <v>941.86</v>
      </c>
      <c r="BC581">
        <v>6.9000000000000006E-2</v>
      </c>
      <c r="BD581" s="1">
        <v>13656.78</v>
      </c>
      <c r="BE581" s="1">
        <v>5749.63</v>
      </c>
      <c r="BF581">
        <v>1.8864000000000001</v>
      </c>
      <c r="BG581">
        <v>0.52070000000000005</v>
      </c>
      <c r="BH581">
        <v>0.2374</v>
      </c>
      <c r="BI581">
        <v>0.18629999999999999</v>
      </c>
      <c r="BJ581">
        <v>3.8399999999999997E-2</v>
      </c>
      <c r="BK581">
        <v>1.72E-2</v>
      </c>
    </row>
    <row r="582" spans="1:63" x14ac:dyDescent="0.25">
      <c r="A582" t="s">
        <v>584</v>
      </c>
      <c r="B582">
        <v>49155</v>
      </c>
      <c r="C582">
        <v>128.81</v>
      </c>
      <c r="D582">
        <v>8.92</v>
      </c>
      <c r="E582" s="1">
        <v>1148.4100000000001</v>
      </c>
      <c r="F582" s="1">
        <v>1104.01</v>
      </c>
      <c r="G582">
        <v>1.4E-3</v>
      </c>
      <c r="H582">
        <v>2.0000000000000001E-4</v>
      </c>
      <c r="I582">
        <v>3.8999999999999998E-3</v>
      </c>
      <c r="J582">
        <v>8.9999999999999998E-4</v>
      </c>
      <c r="K582">
        <v>8.3000000000000001E-3</v>
      </c>
      <c r="L582">
        <v>0.96619999999999995</v>
      </c>
      <c r="M582">
        <v>1.9199999999999998E-2</v>
      </c>
      <c r="N582">
        <v>0.92620000000000002</v>
      </c>
      <c r="O582">
        <v>1E-4</v>
      </c>
      <c r="P582">
        <v>0.1724</v>
      </c>
      <c r="Q582" s="1">
        <v>55170.42</v>
      </c>
      <c r="R582">
        <v>0.23960000000000001</v>
      </c>
      <c r="S582">
        <v>0.16439999999999999</v>
      </c>
      <c r="T582">
        <v>0.59599999999999997</v>
      </c>
      <c r="U582">
        <v>11.19</v>
      </c>
      <c r="V582" s="1">
        <v>74520.73</v>
      </c>
      <c r="W582">
        <v>98.3</v>
      </c>
      <c r="X582" s="1">
        <v>117998.09</v>
      </c>
      <c r="Y582">
        <v>0.64070000000000005</v>
      </c>
      <c r="Z582">
        <v>7.9699999999999993E-2</v>
      </c>
      <c r="AA582">
        <v>0.27960000000000002</v>
      </c>
      <c r="AB582">
        <v>0.35930000000000001</v>
      </c>
      <c r="AC582">
        <v>118</v>
      </c>
      <c r="AD582" s="1">
        <v>2734.95</v>
      </c>
      <c r="AE582">
        <v>274.14999999999998</v>
      </c>
      <c r="AF582" s="1">
        <v>105959.7</v>
      </c>
      <c r="AG582" t="s">
        <v>4</v>
      </c>
      <c r="AH582" s="1">
        <v>29385</v>
      </c>
      <c r="AI582" s="1">
        <v>43773.120000000003</v>
      </c>
      <c r="AJ582">
        <v>27.81</v>
      </c>
      <c r="AK582">
        <v>22.12</v>
      </c>
      <c r="AL582">
        <v>23.59</v>
      </c>
      <c r="AM582">
        <v>4.0199999999999996</v>
      </c>
      <c r="AN582">
        <v>0</v>
      </c>
      <c r="AO582">
        <v>0.86529999999999996</v>
      </c>
      <c r="AP582" s="1">
        <v>1688.25</v>
      </c>
      <c r="AQ582" s="1">
        <v>2977.93</v>
      </c>
      <c r="AR582" s="1">
        <v>7605.99</v>
      </c>
      <c r="AS582">
        <v>649.82000000000005</v>
      </c>
      <c r="AT582">
        <v>396.5</v>
      </c>
      <c r="AU582" s="1">
        <v>13318.49</v>
      </c>
      <c r="AV582" s="1">
        <v>10568.92</v>
      </c>
      <c r="AW582">
        <v>0.66549999999999998</v>
      </c>
      <c r="AX582" s="1">
        <v>2488.02</v>
      </c>
      <c r="AY582">
        <v>0.15670000000000001</v>
      </c>
      <c r="AZ582" s="1">
        <v>1343.32</v>
      </c>
      <c r="BA582">
        <v>8.4599999999999995E-2</v>
      </c>
      <c r="BB582" s="1">
        <v>1481.01</v>
      </c>
      <c r="BC582">
        <v>9.3299999999999994E-2</v>
      </c>
      <c r="BD582" s="1">
        <v>15881.27</v>
      </c>
      <c r="BE582" s="1">
        <v>9331.41</v>
      </c>
      <c r="BF582">
        <v>4.8316999999999997</v>
      </c>
      <c r="BG582">
        <v>0.50319999999999998</v>
      </c>
      <c r="BH582">
        <v>0.2356</v>
      </c>
      <c r="BI582">
        <v>0.19900000000000001</v>
      </c>
      <c r="BJ582">
        <v>4.1300000000000003E-2</v>
      </c>
      <c r="BK582">
        <v>2.0899999999999998E-2</v>
      </c>
    </row>
    <row r="583" spans="1:63" x14ac:dyDescent="0.25">
      <c r="A583" t="s">
        <v>585</v>
      </c>
      <c r="B583">
        <v>47746</v>
      </c>
      <c r="C583">
        <v>114.95</v>
      </c>
      <c r="D583">
        <v>9.39</v>
      </c>
      <c r="E583" s="1">
        <v>1079.4100000000001</v>
      </c>
      <c r="F583" s="1">
        <v>1058.94</v>
      </c>
      <c r="G583">
        <v>1.2999999999999999E-3</v>
      </c>
      <c r="H583">
        <v>1E-4</v>
      </c>
      <c r="I583">
        <v>4.3E-3</v>
      </c>
      <c r="J583">
        <v>8.9999999999999998E-4</v>
      </c>
      <c r="K583">
        <v>1.2E-2</v>
      </c>
      <c r="L583">
        <v>0.96479999999999999</v>
      </c>
      <c r="M583">
        <v>1.6400000000000001E-2</v>
      </c>
      <c r="N583">
        <v>0.40720000000000001</v>
      </c>
      <c r="O583">
        <v>6.9999999999999999E-4</v>
      </c>
      <c r="P583">
        <v>0.14649999999999999</v>
      </c>
      <c r="Q583" s="1">
        <v>54125.74</v>
      </c>
      <c r="R583">
        <v>0.22720000000000001</v>
      </c>
      <c r="S583">
        <v>0.1696</v>
      </c>
      <c r="T583">
        <v>0.60329999999999995</v>
      </c>
      <c r="U583">
        <v>11.53</v>
      </c>
      <c r="V583" s="1">
        <v>64948.46</v>
      </c>
      <c r="W583">
        <v>89.94</v>
      </c>
      <c r="X583" s="1">
        <v>183592.87</v>
      </c>
      <c r="Y583">
        <v>0.69330000000000003</v>
      </c>
      <c r="Z583">
        <v>0.12939999999999999</v>
      </c>
      <c r="AA583">
        <v>0.17730000000000001</v>
      </c>
      <c r="AB583">
        <v>0.30669999999999997</v>
      </c>
      <c r="AC583">
        <v>183.59</v>
      </c>
      <c r="AD583" s="1">
        <v>4798.5600000000004</v>
      </c>
      <c r="AE583">
        <v>448.23</v>
      </c>
      <c r="AF583" s="1">
        <v>154591.9</v>
      </c>
      <c r="AG583" t="s">
        <v>4</v>
      </c>
      <c r="AH583" s="1">
        <v>33810</v>
      </c>
      <c r="AI583" s="1">
        <v>53366.19</v>
      </c>
      <c r="AJ583">
        <v>32.97</v>
      </c>
      <c r="AK583">
        <v>23.82</v>
      </c>
      <c r="AL583">
        <v>25.43</v>
      </c>
      <c r="AM583">
        <v>4.41</v>
      </c>
      <c r="AN583" s="1">
        <v>1520.07</v>
      </c>
      <c r="AO583">
        <v>1.1501999999999999</v>
      </c>
      <c r="AP583" s="1">
        <v>1631.33</v>
      </c>
      <c r="AQ583" s="1">
        <v>2674.56</v>
      </c>
      <c r="AR583" s="1">
        <v>6710.05</v>
      </c>
      <c r="AS583">
        <v>637.46</v>
      </c>
      <c r="AT583">
        <v>320.52999999999997</v>
      </c>
      <c r="AU583" s="1">
        <v>11973.93</v>
      </c>
      <c r="AV583" s="1">
        <v>7049.83</v>
      </c>
      <c r="AW583">
        <v>0.49669999999999997</v>
      </c>
      <c r="AX583" s="1">
        <v>4784.08</v>
      </c>
      <c r="AY583">
        <v>0.33710000000000001</v>
      </c>
      <c r="AZ583" s="1">
        <v>1556.98</v>
      </c>
      <c r="BA583">
        <v>0.10970000000000001</v>
      </c>
      <c r="BB583">
        <v>802.8</v>
      </c>
      <c r="BC583">
        <v>5.6599999999999998E-2</v>
      </c>
      <c r="BD583" s="1">
        <v>14193.69</v>
      </c>
      <c r="BE583" s="1">
        <v>6175.15</v>
      </c>
      <c r="BF583">
        <v>1.9515</v>
      </c>
      <c r="BG583">
        <v>0.51280000000000003</v>
      </c>
      <c r="BH583">
        <v>0.22320000000000001</v>
      </c>
      <c r="BI583">
        <v>0.19750000000000001</v>
      </c>
      <c r="BJ583">
        <v>4.1700000000000001E-2</v>
      </c>
      <c r="BK583">
        <v>2.47E-2</v>
      </c>
    </row>
    <row r="584" spans="1:63" x14ac:dyDescent="0.25">
      <c r="A584" t="s">
        <v>586</v>
      </c>
      <c r="B584">
        <v>48397</v>
      </c>
      <c r="C584">
        <v>70.86</v>
      </c>
      <c r="D584">
        <v>10.35</v>
      </c>
      <c r="E584">
        <v>733.46</v>
      </c>
      <c r="F584">
        <v>753.16</v>
      </c>
      <c r="G584">
        <v>2.8E-3</v>
      </c>
      <c r="H584">
        <v>4.0000000000000002E-4</v>
      </c>
      <c r="I584">
        <v>6.1999999999999998E-3</v>
      </c>
      <c r="J584">
        <v>5.9999999999999995E-4</v>
      </c>
      <c r="K584">
        <v>1.66E-2</v>
      </c>
      <c r="L584">
        <v>0.95299999999999996</v>
      </c>
      <c r="M584">
        <v>2.0400000000000001E-2</v>
      </c>
      <c r="N584">
        <v>0.27600000000000002</v>
      </c>
      <c r="O584">
        <v>1.1999999999999999E-3</v>
      </c>
      <c r="P584">
        <v>0.13450000000000001</v>
      </c>
      <c r="Q584" s="1">
        <v>54976.73</v>
      </c>
      <c r="R584">
        <v>0.24579999999999999</v>
      </c>
      <c r="S584">
        <v>0.157</v>
      </c>
      <c r="T584">
        <v>0.59709999999999996</v>
      </c>
      <c r="U584">
        <v>6.96</v>
      </c>
      <c r="V584" s="1">
        <v>69069.77</v>
      </c>
      <c r="W584">
        <v>101.4</v>
      </c>
      <c r="X584" s="1">
        <v>178517.5</v>
      </c>
      <c r="Y584">
        <v>0.85419999999999996</v>
      </c>
      <c r="Z584">
        <v>6.0400000000000002E-2</v>
      </c>
      <c r="AA584">
        <v>8.5400000000000004E-2</v>
      </c>
      <c r="AB584">
        <v>0.14580000000000001</v>
      </c>
      <c r="AC584">
        <v>178.52</v>
      </c>
      <c r="AD584" s="1">
        <v>4765.46</v>
      </c>
      <c r="AE584">
        <v>579.4</v>
      </c>
      <c r="AF584" s="1">
        <v>158692.76</v>
      </c>
      <c r="AG584" t="s">
        <v>4</v>
      </c>
      <c r="AH584" s="1">
        <v>36610</v>
      </c>
      <c r="AI584" s="1">
        <v>55639.5</v>
      </c>
      <c r="AJ584">
        <v>39.39</v>
      </c>
      <c r="AK584">
        <v>25.11</v>
      </c>
      <c r="AL584">
        <v>28.26</v>
      </c>
      <c r="AM584">
        <v>4.8499999999999996</v>
      </c>
      <c r="AN584" s="1">
        <v>2003.01</v>
      </c>
      <c r="AO584">
        <v>1.2985</v>
      </c>
      <c r="AP584" s="1">
        <v>1615.18</v>
      </c>
      <c r="AQ584" s="1">
        <v>2348.23</v>
      </c>
      <c r="AR584" s="1">
        <v>6596.21</v>
      </c>
      <c r="AS584">
        <v>648.95000000000005</v>
      </c>
      <c r="AT584">
        <v>397.97</v>
      </c>
      <c r="AU584" s="1">
        <v>11606.54</v>
      </c>
      <c r="AV584" s="1">
        <v>6160.42</v>
      </c>
      <c r="AW584">
        <v>0.43719999999999998</v>
      </c>
      <c r="AX584" s="1">
        <v>5271.4</v>
      </c>
      <c r="AY584">
        <v>0.37409999999999999</v>
      </c>
      <c r="AZ584" s="1">
        <v>2019.04</v>
      </c>
      <c r="BA584">
        <v>0.14330000000000001</v>
      </c>
      <c r="BB584">
        <v>641.04999999999995</v>
      </c>
      <c r="BC584">
        <v>4.5499999999999999E-2</v>
      </c>
      <c r="BD584" s="1">
        <v>14091.91</v>
      </c>
      <c r="BE584" s="1">
        <v>5621.68</v>
      </c>
      <c r="BF584">
        <v>1.5101</v>
      </c>
      <c r="BG584">
        <v>0.5262</v>
      </c>
      <c r="BH584">
        <v>0.21110000000000001</v>
      </c>
      <c r="BI584">
        <v>0.20280000000000001</v>
      </c>
      <c r="BJ584">
        <v>3.5299999999999998E-2</v>
      </c>
      <c r="BK584">
        <v>2.47E-2</v>
      </c>
    </row>
    <row r="585" spans="1:63" x14ac:dyDescent="0.25">
      <c r="A585" t="s">
        <v>587</v>
      </c>
      <c r="B585">
        <v>45047</v>
      </c>
      <c r="C585">
        <v>30.57</v>
      </c>
      <c r="D585">
        <v>297.88</v>
      </c>
      <c r="E585" s="1">
        <v>9106.52</v>
      </c>
      <c r="F585" s="1">
        <v>8880.59</v>
      </c>
      <c r="G585">
        <v>6.6000000000000003E-2</v>
      </c>
      <c r="H585">
        <v>8.0000000000000004E-4</v>
      </c>
      <c r="I585">
        <v>0.14599999999999999</v>
      </c>
      <c r="J585">
        <v>1.2999999999999999E-3</v>
      </c>
      <c r="K585">
        <v>6.5699999999999995E-2</v>
      </c>
      <c r="L585">
        <v>0.65790000000000004</v>
      </c>
      <c r="M585">
        <v>6.2399999999999997E-2</v>
      </c>
      <c r="N585">
        <v>0.29630000000000001</v>
      </c>
      <c r="O585">
        <v>5.4600000000000003E-2</v>
      </c>
      <c r="P585">
        <v>0.1404</v>
      </c>
      <c r="Q585" s="1">
        <v>73656.789999999994</v>
      </c>
      <c r="R585">
        <v>0.17780000000000001</v>
      </c>
      <c r="S585">
        <v>0.20069999999999999</v>
      </c>
      <c r="T585">
        <v>0.62150000000000005</v>
      </c>
      <c r="U585">
        <v>53.39</v>
      </c>
      <c r="V585" s="1">
        <v>98336.38</v>
      </c>
      <c r="W585">
        <v>168.08</v>
      </c>
      <c r="X585" s="1">
        <v>191608.6</v>
      </c>
      <c r="Y585">
        <v>0.75490000000000002</v>
      </c>
      <c r="Z585">
        <v>0.21079999999999999</v>
      </c>
      <c r="AA585">
        <v>3.4200000000000001E-2</v>
      </c>
      <c r="AB585">
        <v>0.24510000000000001</v>
      </c>
      <c r="AC585">
        <v>191.61</v>
      </c>
      <c r="AD585" s="1">
        <v>8844.2099999999991</v>
      </c>
      <c r="AE585">
        <v>929.72</v>
      </c>
      <c r="AF585" s="1">
        <v>191953.79</v>
      </c>
      <c r="AG585" t="s">
        <v>4</v>
      </c>
      <c r="AH585" s="1">
        <v>43735</v>
      </c>
      <c r="AI585" s="1">
        <v>78908.759999999995</v>
      </c>
      <c r="AJ585">
        <v>80.67</v>
      </c>
      <c r="AK585">
        <v>43.29</v>
      </c>
      <c r="AL585">
        <v>51.45</v>
      </c>
      <c r="AM585">
        <v>4.84</v>
      </c>
      <c r="AN585" s="1">
        <v>1388.33</v>
      </c>
      <c r="AO585">
        <v>0.82789999999999997</v>
      </c>
      <c r="AP585" s="1">
        <v>1508.75</v>
      </c>
      <c r="AQ585" s="1">
        <v>2142.2399999999998</v>
      </c>
      <c r="AR585" s="1">
        <v>7560.46</v>
      </c>
      <c r="AS585">
        <v>877.8</v>
      </c>
      <c r="AT585">
        <v>486.75</v>
      </c>
      <c r="AU585" s="1">
        <v>12576</v>
      </c>
      <c r="AV585" s="1">
        <v>3890.95</v>
      </c>
      <c r="AW585">
        <v>0.28610000000000002</v>
      </c>
      <c r="AX585" s="1">
        <v>7958.64</v>
      </c>
      <c r="AY585">
        <v>0.58509999999999995</v>
      </c>
      <c r="AZ585" s="1">
        <v>1145.7</v>
      </c>
      <c r="BA585">
        <v>8.4199999999999997E-2</v>
      </c>
      <c r="BB585">
        <v>606.08000000000004</v>
      </c>
      <c r="BC585">
        <v>4.4600000000000001E-2</v>
      </c>
      <c r="BD585" s="1">
        <v>13601.37</v>
      </c>
      <c r="BE585" s="1">
        <v>2494.87</v>
      </c>
      <c r="BF585">
        <v>0.36840000000000001</v>
      </c>
      <c r="BG585">
        <v>0.6</v>
      </c>
      <c r="BH585">
        <v>0.22109999999999999</v>
      </c>
      <c r="BI585">
        <v>0.13400000000000001</v>
      </c>
      <c r="BJ585">
        <v>2.7699999999999999E-2</v>
      </c>
      <c r="BK585">
        <v>1.72E-2</v>
      </c>
    </row>
    <row r="586" spans="1:63" x14ac:dyDescent="0.25">
      <c r="A586" t="s">
        <v>588</v>
      </c>
      <c r="B586">
        <v>49106</v>
      </c>
      <c r="C586">
        <v>128.94999999999999</v>
      </c>
      <c r="D586">
        <v>9.7899999999999991</v>
      </c>
      <c r="E586" s="1">
        <v>1262.57</v>
      </c>
      <c r="F586" s="1">
        <v>1242.94</v>
      </c>
      <c r="G586">
        <v>1.9E-3</v>
      </c>
      <c r="H586">
        <v>2.9999999999999997E-4</v>
      </c>
      <c r="I586">
        <v>6.3E-3</v>
      </c>
      <c r="J586">
        <v>1E-3</v>
      </c>
      <c r="K586">
        <v>1.6500000000000001E-2</v>
      </c>
      <c r="L586">
        <v>0.95379999999999998</v>
      </c>
      <c r="M586">
        <v>2.01E-2</v>
      </c>
      <c r="N586">
        <v>0.37940000000000002</v>
      </c>
      <c r="O586">
        <v>8.9999999999999998E-4</v>
      </c>
      <c r="P586">
        <v>0.15049999999999999</v>
      </c>
      <c r="Q586" s="1">
        <v>55090.47</v>
      </c>
      <c r="R586">
        <v>0.23119999999999999</v>
      </c>
      <c r="S586">
        <v>0.18140000000000001</v>
      </c>
      <c r="T586">
        <v>0.58730000000000004</v>
      </c>
      <c r="U586">
        <v>11.86</v>
      </c>
      <c r="V586" s="1">
        <v>68144.03</v>
      </c>
      <c r="W586">
        <v>101.79</v>
      </c>
      <c r="X586" s="1">
        <v>167238.46</v>
      </c>
      <c r="Y586">
        <v>0.82599999999999996</v>
      </c>
      <c r="Z586">
        <v>7.17E-2</v>
      </c>
      <c r="AA586">
        <v>0.1023</v>
      </c>
      <c r="AB586">
        <v>0.17399999999999999</v>
      </c>
      <c r="AC586">
        <v>167.24</v>
      </c>
      <c r="AD586" s="1">
        <v>4207.29</v>
      </c>
      <c r="AE586">
        <v>476.06</v>
      </c>
      <c r="AF586" s="1">
        <v>153259.07999999999</v>
      </c>
      <c r="AG586" t="s">
        <v>4</v>
      </c>
      <c r="AH586" s="1">
        <v>35703</v>
      </c>
      <c r="AI586" s="1">
        <v>54310.61</v>
      </c>
      <c r="AJ586">
        <v>35.69</v>
      </c>
      <c r="AK586">
        <v>23.59</v>
      </c>
      <c r="AL586">
        <v>26.34</v>
      </c>
      <c r="AM586">
        <v>4.1500000000000004</v>
      </c>
      <c r="AN586" s="1">
        <v>1072.5</v>
      </c>
      <c r="AO586">
        <v>1.1333</v>
      </c>
      <c r="AP586" s="1">
        <v>1420.74</v>
      </c>
      <c r="AQ586" s="1">
        <v>2380.08</v>
      </c>
      <c r="AR586" s="1">
        <v>6533.01</v>
      </c>
      <c r="AS586">
        <v>604.12</v>
      </c>
      <c r="AT586">
        <v>376.95</v>
      </c>
      <c r="AU586" s="1">
        <v>11314.9</v>
      </c>
      <c r="AV586" s="1">
        <v>6436.31</v>
      </c>
      <c r="AW586">
        <v>0.50760000000000005</v>
      </c>
      <c r="AX586" s="1">
        <v>4095.64</v>
      </c>
      <c r="AY586">
        <v>0.32300000000000001</v>
      </c>
      <c r="AZ586" s="1">
        <v>1412.27</v>
      </c>
      <c r="BA586">
        <v>0.1114</v>
      </c>
      <c r="BB586">
        <v>735.75</v>
      </c>
      <c r="BC586">
        <v>5.8000000000000003E-2</v>
      </c>
      <c r="BD586" s="1">
        <v>12679.97</v>
      </c>
      <c r="BE586" s="1">
        <v>5618.99</v>
      </c>
      <c r="BF586">
        <v>1.7904</v>
      </c>
      <c r="BG586">
        <v>0.51790000000000003</v>
      </c>
      <c r="BH586">
        <v>0.22320000000000001</v>
      </c>
      <c r="BI586">
        <v>0.19689999999999999</v>
      </c>
      <c r="BJ586">
        <v>3.7900000000000003E-2</v>
      </c>
      <c r="BK586">
        <v>2.4E-2</v>
      </c>
    </row>
    <row r="587" spans="1:63" x14ac:dyDescent="0.25">
      <c r="A587" t="s">
        <v>589</v>
      </c>
      <c r="B587">
        <v>45062</v>
      </c>
      <c r="C587">
        <v>23.71</v>
      </c>
      <c r="D587">
        <v>201.49</v>
      </c>
      <c r="E587" s="1">
        <v>4778.1099999999997</v>
      </c>
      <c r="F587" s="1">
        <v>4731.28</v>
      </c>
      <c r="G587">
        <v>6.0499999999999998E-2</v>
      </c>
      <c r="H587">
        <v>1E-3</v>
      </c>
      <c r="I587">
        <v>5.6000000000000001E-2</v>
      </c>
      <c r="J587">
        <v>8.9999999999999998E-4</v>
      </c>
      <c r="K587">
        <v>4.0399999999999998E-2</v>
      </c>
      <c r="L587">
        <v>0.79659999999999997</v>
      </c>
      <c r="M587">
        <v>4.4600000000000001E-2</v>
      </c>
      <c r="N587">
        <v>0.1578</v>
      </c>
      <c r="O587">
        <v>2.12E-2</v>
      </c>
      <c r="P587">
        <v>0.1211</v>
      </c>
      <c r="Q587" s="1">
        <v>73086.570000000007</v>
      </c>
      <c r="R587">
        <v>0.16400000000000001</v>
      </c>
      <c r="S587">
        <v>0.1812</v>
      </c>
      <c r="T587">
        <v>0.65480000000000005</v>
      </c>
      <c r="U587">
        <v>28.03</v>
      </c>
      <c r="V587" s="1">
        <v>98392.75</v>
      </c>
      <c r="W587">
        <v>168.9</v>
      </c>
      <c r="X587" s="1">
        <v>257218.84</v>
      </c>
      <c r="Y587">
        <v>0.75470000000000004</v>
      </c>
      <c r="Z587">
        <v>0.217</v>
      </c>
      <c r="AA587">
        <v>2.8299999999999999E-2</v>
      </c>
      <c r="AB587">
        <v>0.24529999999999999</v>
      </c>
      <c r="AC587">
        <v>257.22000000000003</v>
      </c>
      <c r="AD587" s="1">
        <v>10239.280000000001</v>
      </c>
      <c r="AE587" s="1">
        <v>1047.83</v>
      </c>
      <c r="AF587" s="1">
        <v>254353.15</v>
      </c>
      <c r="AG587" t="s">
        <v>4</v>
      </c>
      <c r="AH587" s="1">
        <v>48902</v>
      </c>
      <c r="AI587" s="1">
        <v>95035.94</v>
      </c>
      <c r="AJ587">
        <v>69.09</v>
      </c>
      <c r="AK587">
        <v>37.99</v>
      </c>
      <c r="AL587">
        <v>43.43</v>
      </c>
      <c r="AM587">
        <v>4.99</v>
      </c>
      <c r="AN587" s="1">
        <v>1368.23</v>
      </c>
      <c r="AO587">
        <v>0.69</v>
      </c>
      <c r="AP587" s="1">
        <v>1518.95</v>
      </c>
      <c r="AQ587" s="1">
        <v>2187.5300000000002</v>
      </c>
      <c r="AR587" s="1">
        <v>7495.36</v>
      </c>
      <c r="AS587">
        <v>884.64</v>
      </c>
      <c r="AT587">
        <v>368</v>
      </c>
      <c r="AU587" s="1">
        <v>12454.48</v>
      </c>
      <c r="AV587" s="1">
        <v>2813.85</v>
      </c>
      <c r="AW587">
        <v>0.21429999999999999</v>
      </c>
      <c r="AX587" s="1">
        <v>8842.98</v>
      </c>
      <c r="AY587">
        <v>0.67349999999999999</v>
      </c>
      <c r="AZ587" s="1">
        <v>1015.17</v>
      </c>
      <c r="BA587">
        <v>7.7299999999999994E-2</v>
      </c>
      <c r="BB587">
        <v>457.07</v>
      </c>
      <c r="BC587">
        <v>3.4799999999999998E-2</v>
      </c>
      <c r="BD587" s="1">
        <v>13129.06</v>
      </c>
      <c r="BE587" s="1">
        <v>1392.8</v>
      </c>
      <c r="BF587">
        <v>0.15329999999999999</v>
      </c>
      <c r="BG587">
        <v>0.59540000000000004</v>
      </c>
      <c r="BH587">
        <v>0.23419999999999999</v>
      </c>
      <c r="BI587">
        <v>0.12330000000000001</v>
      </c>
      <c r="BJ587">
        <v>2.9499999999999998E-2</v>
      </c>
      <c r="BK587">
        <v>1.77E-2</v>
      </c>
    </row>
    <row r="588" spans="1:63" x14ac:dyDescent="0.25">
      <c r="A588" t="s">
        <v>590</v>
      </c>
      <c r="B588">
        <v>49668</v>
      </c>
      <c r="C588">
        <v>31.24</v>
      </c>
      <c r="D588">
        <v>57.02</v>
      </c>
      <c r="E588" s="1">
        <v>1781.31</v>
      </c>
      <c r="F588" s="1">
        <v>1774.72</v>
      </c>
      <c r="G588">
        <v>7.7000000000000002E-3</v>
      </c>
      <c r="H588">
        <v>5.0000000000000001E-4</v>
      </c>
      <c r="I588">
        <v>1.54E-2</v>
      </c>
      <c r="J588">
        <v>8.0000000000000004E-4</v>
      </c>
      <c r="K588">
        <v>2.9899999999999999E-2</v>
      </c>
      <c r="L588">
        <v>0.91149999999999998</v>
      </c>
      <c r="M588">
        <v>3.4099999999999998E-2</v>
      </c>
      <c r="N588">
        <v>0.33550000000000002</v>
      </c>
      <c r="O588">
        <v>1.0800000000000001E-2</v>
      </c>
      <c r="P588">
        <v>0.13200000000000001</v>
      </c>
      <c r="Q588" s="1">
        <v>57118.720000000001</v>
      </c>
      <c r="R588">
        <v>0.2051</v>
      </c>
      <c r="S588">
        <v>0.17430000000000001</v>
      </c>
      <c r="T588">
        <v>0.62060000000000004</v>
      </c>
      <c r="U588">
        <v>12.82</v>
      </c>
      <c r="V588" s="1">
        <v>79604.31</v>
      </c>
      <c r="W588">
        <v>134.93</v>
      </c>
      <c r="X588" s="1">
        <v>161144.32000000001</v>
      </c>
      <c r="Y588">
        <v>0.75409999999999999</v>
      </c>
      <c r="Z588">
        <v>0.17899999999999999</v>
      </c>
      <c r="AA588">
        <v>6.6900000000000001E-2</v>
      </c>
      <c r="AB588">
        <v>0.24590000000000001</v>
      </c>
      <c r="AC588">
        <v>161.13999999999999</v>
      </c>
      <c r="AD588" s="1">
        <v>5400.71</v>
      </c>
      <c r="AE588">
        <v>613.38</v>
      </c>
      <c r="AF588" s="1">
        <v>148727.59</v>
      </c>
      <c r="AG588" t="s">
        <v>4</v>
      </c>
      <c r="AH588" s="1">
        <v>35179</v>
      </c>
      <c r="AI588" s="1">
        <v>56412.66</v>
      </c>
      <c r="AJ588">
        <v>52.38</v>
      </c>
      <c r="AK588">
        <v>31.2</v>
      </c>
      <c r="AL588">
        <v>37.11</v>
      </c>
      <c r="AM588">
        <v>4.97</v>
      </c>
      <c r="AN588" s="1">
        <v>1275.81</v>
      </c>
      <c r="AO588">
        <v>0.93</v>
      </c>
      <c r="AP588" s="1">
        <v>1389.62</v>
      </c>
      <c r="AQ588" s="1">
        <v>1893.1</v>
      </c>
      <c r="AR588" s="1">
        <v>5975.74</v>
      </c>
      <c r="AS588">
        <v>573.75</v>
      </c>
      <c r="AT588">
        <v>307.41000000000003</v>
      </c>
      <c r="AU588" s="1">
        <v>10139.620000000001</v>
      </c>
      <c r="AV588" s="1">
        <v>4891.47</v>
      </c>
      <c r="AW588">
        <v>0.41739999999999999</v>
      </c>
      <c r="AX588" s="1">
        <v>4766.72</v>
      </c>
      <c r="AY588">
        <v>0.40679999999999999</v>
      </c>
      <c r="AZ588" s="1">
        <v>1398.36</v>
      </c>
      <c r="BA588">
        <v>0.1193</v>
      </c>
      <c r="BB588">
        <v>661.57</v>
      </c>
      <c r="BC588">
        <v>5.6500000000000002E-2</v>
      </c>
      <c r="BD588" s="1">
        <v>11718.12</v>
      </c>
      <c r="BE588" s="1">
        <v>3974.93</v>
      </c>
      <c r="BF588">
        <v>0.98609999999999998</v>
      </c>
      <c r="BG588">
        <v>0.53859999999999997</v>
      </c>
      <c r="BH588">
        <v>0.22670000000000001</v>
      </c>
      <c r="BI588">
        <v>0.1885</v>
      </c>
      <c r="BJ588">
        <v>2.86E-2</v>
      </c>
      <c r="BK588">
        <v>1.7500000000000002E-2</v>
      </c>
    </row>
    <row r="589" spans="1:63" x14ac:dyDescent="0.25">
      <c r="A589" t="s">
        <v>591</v>
      </c>
      <c r="B589">
        <v>45070</v>
      </c>
      <c r="C589">
        <v>13.95</v>
      </c>
      <c r="D589">
        <v>352.05</v>
      </c>
      <c r="E589" s="1">
        <v>4911.96</v>
      </c>
      <c r="F589" s="1">
        <v>3822.79</v>
      </c>
      <c r="G589">
        <v>3.0999999999999999E-3</v>
      </c>
      <c r="H589">
        <v>5.9999999999999995E-4</v>
      </c>
      <c r="I589">
        <v>0.43580000000000002</v>
      </c>
      <c r="J589">
        <v>1.5E-3</v>
      </c>
      <c r="K589">
        <v>0.1142</v>
      </c>
      <c r="L589">
        <v>0.33679999999999999</v>
      </c>
      <c r="M589">
        <v>0.108</v>
      </c>
      <c r="N589">
        <v>0.96179999999999999</v>
      </c>
      <c r="O589">
        <v>3.9600000000000003E-2</v>
      </c>
      <c r="P589">
        <v>0.19439999999999999</v>
      </c>
      <c r="Q589" s="1">
        <v>59602.47</v>
      </c>
      <c r="R589">
        <v>0.31190000000000001</v>
      </c>
      <c r="S589">
        <v>0.17979999999999999</v>
      </c>
      <c r="T589">
        <v>0.50829999999999997</v>
      </c>
      <c r="U589">
        <v>38.93</v>
      </c>
      <c r="V589" s="1">
        <v>84244.32</v>
      </c>
      <c r="W589">
        <v>124.61</v>
      </c>
      <c r="X589" s="1">
        <v>75936.91</v>
      </c>
      <c r="Y589">
        <v>0.63429999999999997</v>
      </c>
      <c r="Z589">
        <v>0.2949</v>
      </c>
      <c r="AA589">
        <v>7.0800000000000002E-2</v>
      </c>
      <c r="AB589">
        <v>0.36570000000000003</v>
      </c>
      <c r="AC589">
        <v>75.94</v>
      </c>
      <c r="AD589" s="1">
        <v>3503.79</v>
      </c>
      <c r="AE589">
        <v>448.14</v>
      </c>
      <c r="AF589" s="1">
        <v>69224.33</v>
      </c>
      <c r="AG589" t="s">
        <v>4</v>
      </c>
      <c r="AH589" s="1">
        <v>25739</v>
      </c>
      <c r="AI589" s="1">
        <v>37395.269999999997</v>
      </c>
      <c r="AJ589">
        <v>62.87</v>
      </c>
      <c r="AK589">
        <v>43.28</v>
      </c>
      <c r="AL589">
        <v>48.99</v>
      </c>
      <c r="AM589">
        <v>4.71</v>
      </c>
      <c r="AN589">
        <v>2.13</v>
      </c>
      <c r="AO589">
        <v>1.1909000000000001</v>
      </c>
      <c r="AP589" s="1">
        <v>2114.8000000000002</v>
      </c>
      <c r="AQ589" s="1">
        <v>2729.83</v>
      </c>
      <c r="AR589" s="1">
        <v>7494.79</v>
      </c>
      <c r="AS589">
        <v>921.02</v>
      </c>
      <c r="AT589">
        <v>565.9</v>
      </c>
      <c r="AU589" s="1">
        <v>13826.34</v>
      </c>
      <c r="AV589" s="1">
        <v>10942.4</v>
      </c>
      <c r="AW589">
        <v>0.61909999999999998</v>
      </c>
      <c r="AX589" s="1">
        <v>4046.14</v>
      </c>
      <c r="AY589">
        <v>0.22889999999999999</v>
      </c>
      <c r="AZ589">
        <v>868.23</v>
      </c>
      <c r="BA589">
        <v>4.9099999999999998E-2</v>
      </c>
      <c r="BB589" s="1">
        <v>1817.96</v>
      </c>
      <c r="BC589">
        <v>0.10290000000000001</v>
      </c>
      <c r="BD589" s="1">
        <v>17674.73</v>
      </c>
      <c r="BE589" s="1">
        <v>6156.53</v>
      </c>
      <c r="BF589">
        <v>3.7039</v>
      </c>
      <c r="BG589">
        <v>0.4627</v>
      </c>
      <c r="BH589">
        <v>0.18179999999999999</v>
      </c>
      <c r="BI589">
        <v>0.31809999999999999</v>
      </c>
      <c r="BJ589">
        <v>2.5499999999999998E-2</v>
      </c>
      <c r="BK589">
        <v>1.2E-2</v>
      </c>
    </row>
    <row r="590" spans="1:63" x14ac:dyDescent="0.25">
      <c r="A590" t="s">
        <v>592</v>
      </c>
      <c r="B590">
        <v>45088</v>
      </c>
      <c r="C590">
        <v>11.33</v>
      </c>
      <c r="D590">
        <v>158.30000000000001</v>
      </c>
      <c r="E590" s="1">
        <v>1794.05</v>
      </c>
      <c r="F590" s="1">
        <v>1760.37</v>
      </c>
      <c r="G590">
        <v>1.9699999999999999E-2</v>
      </c>
      <c r="H590">
        <v>1.2999999999999999E-3</v>
      </c>
      <c r="I590">
        <v>7.5999999999999998E-2</v>
      </c>
      <c r="J590">
        <v>1.1999999999999999E-3</v>
      </c>
      <c r="K590">
        <v>6.0999999999999999E-2</v>
      </c>
      <c r="L590">
        <v>0.78439999999999999</v>
      </c>
      <c r="M590">
        <v>5.6399999999999999E-2</v>
      </c>
      <c r="N590">
        <v>0.40279999999999999</v>
      </c>
      <c r="O590">
        <v>2.1999999999999999E-2</v>
      </c>
      <c r="P590">
        <v>0.14960000000000001</v>
      </c>
      <c r="Q590" s="1">
        <v>66644.95</v>
      </c>
      <c r="R590">
        <v>0.22020000000000001</v>
      </c>
      <c r="S590">
        <v>0.19719999999999999</v>
      </c>
      <c r="T590">
        <v>0.58260000000000001</v>
      </c>
      <c r="U590">
        <v>14.13</v>
      </c>
      <c r="V590" s="1">
        <v>84285.4</v>
      </c>
      <c r="W590">
        <v>123.15</v>
      </c>
      <c r="X590" s="1">
        <v>192289.38</v>
      </c>
      <c r="Y590">
        <v>0.6704</v>
      </c>
      <c r="Z590">
        <v>0.29139999999999999</v>
      </c>
      <c r="AA590">
        <v>3.8199999999999998E-2</v>
      </c>
      <c r="AB590">
        <v>0.3296</v>
      </c>
      <c r="AC590">
        <v>192.29</v>
      </c>
      <c r="AD590" s="1">
        <v>8816.18</v>
      </c>
      <c r="AE590">
        <v>882.61</v>
      </c>
      <c r="AF590" s="1">
        <v>167982.71</v>
      </c>
      <c r="AG590" t="s">
        <v>4</v>
      </c>
      <c r="AH590" s="1">
        <v>36807</v>
      </c>
      <c r="AI590" s="1">
        <v>56222.67</v>
      </c>
      <c r="AJ590">
        <v>71.34</v>
      </c>
      <c r="AK590">
        <v>42.67</v>
      </c>
      <c r="AL590">
        <v>51.91</v>
      </c>
      <c r="AM590">
        <v>5</v>
      </c>
      <c r="AN590">
        <v>87.09</v>
      </c>
      <c r="AO590">
        <v>1.0099</v>
      </c>
      <c r="AP590" s="1">
        <v>2056.9299999999998</v>
      </c>
      <c r="AQ590" s="1">
        <v>2016.39</v>
      </c>
      <c r="AR590" s="1">
        <v>7700.2</v>
      </c>
      <c r="AS590">
        <v>815.72</v>
      </c>
      <c r="AT590">
        <v>311.14</v>
      </c>
      <c r="AU590" s="1">
        <v>12900.38</v>
      </c>
      <c r="AV590" s="1">
        <v>4347.42</v>
      </c>
      <c r="AW590">
        <v>0.30409999999999998</v>
      </c>
      <c r="AX590" s="1">
        <v>7745.94</v>
      </c>
      <c r="AY590">
        <v>0.54169999999999996</v>
      </c>
      <c r="AZ590" s="1">
        <v>1404.65</v>
      </c>
      <c r="BA590">
        <v>9.8199999999999996E-2</v>
      </c>
      <c r="BB590">
        <v>800.09</v>
      </c>
      <c r="BC590">
        <v>5.6000000000000001E-2</v>
      </c>
      <c r="BD590" s="1">
        <v>14298.1</v>
      </c>
      <c r="BE590" s="1">
        <v>2896.72</v>
      </c>
      <c r="BF590">
        <v>0.5887</v>
      </c>
      <c r="BG590">
        <v>0.55269999999999997</v>
      </c>
      <c r="BH590">
        <v>0.22309999999999999</v>
      </c>
      <c r="BI590">
        <v>0.1845</v>
      </c>
      <c r="BJ590">
        <v>2.4799999999999999E-2</v>
      </c>
      <c r="BK590">
        <v>1.49E-2</v>
      </c>
    </row>
    <row r="591" spans="1:63" x14ac:dyDescent="0.25">
      <c r="A591" t="s">
        <v>593</v>
      </c>
      <c r="B591">
        <v>45096</v>
      </c>
      <c r="C591">
        <v>86.19</v>
      </c>
      <c r="D591">
        <v>25.16</v>
      </c>
      <c r="E591" s="1">
        <v>2168.39</v>
      </c>
      <c r="F591" s="1">
        <v>2016.51</v>
      </c>
      <c r="G591">
        <v>5.3E-3</v>
      </c>
      <c r="H591">
        <v>3.5999999999999999E-3</v>
      </c>
      <c r="I591">
        <v>3.5299999999999998E-2</v>
      </c>
      <c r="J591">
        <v>1.1999999999999999E-3</v>
      </c>
      <c r="K591">
        <v>8.3599999999999994E-2</v>
      </c>
      <c r="L591">
        <v>0.81079999999999997</v>
      </c>
      <c r="M591">
        <v>6.0299999999999999E-2</v>
      </c>
      <c r="N591">
        <v>0.53900000000000003</v>
      </c>
      <c r="O591">
        <v>1.84E-2</v>
      </c>
      <c r="P591">
        <v>0.1593</v>
      </c>
      <c r="Q591" s="1">
        <v>59035.6</v>
      </c>
      <c r="R591">
        <v>0.2351</v>
      </c>
      <c r="S591">
        <v>0.16009999999999999</v>
      </c>
      <c r="T591">
        <v>0.6048</v>
      </c>
      <c r="U591">
        <v>15.62</v>
      </c>
      <c r="V591" s="1">
        <v>80730.25</v>
      </c>
      <c r="W591">
        <v>134.94</v>
      </c>
      <c r="X591" s="1">
        <v>142409.45000000001</v>
      </c>
      <c r="Y591">
        <v>0.70669999999999999</v>
      </c>
      <c r="Z591">
        <v>0.1918</v>
      </c>
      <c r="AA591">
        <v>0.1016</v>
      </c>
      <c r="AB591">
        <v>0.29330000000000001</v>
      </c>
      <c r="AC591">
        <v>142.41</v>
      </c>
      <c r="AD591" s="1">
        <v>4067.85</v>
      </c>
      <c r="AE591">
        <v>450.89</v>
      </c>
      <c r="AF591" s="1">
        <v>126078.75</v>
      </c>
      <c r="AG591" t="s">
        <v>4</v>
      </c>
      <c r="AH591" s="1">
        <v>31009</v>
      </c>
      <c r="AI591" s="1">
        <v>48483.46</v>
      </c>
      <c r="AJ591">
        <v>41.01</v>
      </c>
      <c r="AK591">
        <v>25.99</v>
      </c>
      <c r="AL591">
        <v>31.86</v>
      </c>
      <c r="AM591">
        <v>4.3499999999999996</v>
      </c>
      <c r="AN591" s="1">
        <v>1255.06</v>
      </c>
      <c r="AO591">
        <v>1.0478000000000001</v>
      </c>
      <c r="AP591" s="1">
        <v>1480.47</v>
      </c>
      <c r="AQ591" s="1">
        <v>2072.67</v>
      </c>
      <c r="AR591" s="1">
        <v>6847.75</v>
      </c>
      <c r="AS591">
        <v>690.97</v>
      </c>
      <c r="AT591">
        <v>306.77999999999997</v>
      </c>
      <c r="AU591" s="1">
        <v>11398.64</v>
      </c>
      <c r="AV591" s="1">
        <v>6623.13</v>
      </c>
      <c r="AW591">
        <v>0.49969999999999998</v>
      </c>
      <c r="AX591" s="1">
        <v>4354.8500000000004</v>
      </c>
      <c r="AY591">
        <v>0.3286</v>
      </c>
      <c r="AZ591" s="1">
        <v>1227.6500000000001</v>
      </c>
      <c r="BA591">
        <v>9.2600000000000002E-2</v>
      </c>
      <c r="BB591" s="1">
        <v>1047.81</v>
      </c>
      <c r="BC591">
        <v>7.9100000000000004E-2</v>
      </c>
      <c r="BD591" s="1">
        <v>13253.44</v>
      </c>
      <c r="BE591" s="1">
        <v>4970.4799999999996</v>
      </c>
      <c r="BF591">
        <v>1.7302999999999999</v>
      </c>
      <c r="BG591">
        <v>0.53210000000000002</v>
      </c>
      <c r="BH591">
        <v>0.21890000000000001</v>
      </c>
      <c r="BI591">
        <v>0.2039</v>
      </c>
      <c r="BJ591">
        <v>2.8799999999999999E-2</v>
      </c>
      <c r="BK591">
        <v>1.6199999999999999E-2</v>
      </c>
    </row>
    <row r="592" spans="1:63" x14ac:dyDescent="0.25">
      <c r="A592" t="s">
        <v>594</v>
      </c>
      <c r="B592">
        <v>46367</v>
      </c>
      <c r="C592">
        <v>60.14</v>
      </c>
      <c r="D592">
        <v>19.170000000000002</v>
      </c>
      <c r="E592" s="1">
        <v>1152.8399999999999</v>
      </c>
      <c r="F592" s="1">
        <v>1115.71</v>
      </c>
      <c r="G592">
        <v>2.5999999999999999E-3</v>
      </c>
      <c r="H592">
        <v>2.9999999999999997E-4</v>
      </c>
      <c r="I592">
        <v>5.5999999999999999E-3</v>
      </c>
      <c r="J592">
        <v>8.0000000000000004E-4</v>
      </c>
      <c r="K592">
        <v>2.2700000000000001E-2</v>
      </c>
      <c r="L592">
        <v>0.94230000000000003</v>
      </c>
      <c r="M592">
        <v>2.5700000000000001E-2</v>
      </c>
      <c r="N592">
        <v>0.39379999999999998</v>
      </c>
      <c r="O592">
        <v>3.8E-3</v>
      </c>
      <c r="P592">
        <v>0.14849999999999999</v>
      </c>
      <c r="Q592" s="1">
        <v>55469.31</v>
      </c>
      <c r="R592">
        <v>0.25890000000000002</v>
      </c>
      <c r="S592">
        <v>0.20019999999999999</v>
      </c>
      <c r="T592">
        <v>0.54090000000000005</v>
      </c>
      <c r="U592">
        <v>9.9700000000000006</v>
      </c>
      <c r="V592" s="1">
        <v>75386.23</v>
      </c>
      <c r="W592">
        <v>110.9</v>
      </c>
      <c r="X592" s="1">
        <v>165097.47</v>
      </c>
      <c r="Y592">
        <v>0.80410000000000004</v>
      </c>
      <c r="Z592">
        <v>0.109</v>
      </c>
      <c r="AA592">
        <v>8.6900000000000005E-2</v>
      </c>
      <c r="AB592">
        <v>0.19589999999999999</v>
      </c>
      <c r="AC592">
        <v>165.1</v>
      </c>
      <c r="AD592" s="1">
        <v>4808.66</v>
      </c>
      <c r="AE592">
        <v>546.34</v>
      </c>
      <c r="AF592" s="1">
        <v>154225.43</v>
      </c>
      <c r="AG592" t="s">
        <v>4</v>
      </c>
      <c r="AH592" s="1">
        <v>34081</v>
      </c>
      <c r="AI592" s="1">
        <v>52694.94</v>
      </c>
      <c r="AJ592">
        <v>44.4</v>
      </c>
      <c r="AK592">
        <v>26.47</v>
      </c>
      <c r="AL592">
        <v>31.71</v>
      </c>
      <c r="AM592">
        <v>4.29</v>
      </c>
      <c r="AN592" s="1">
        <v>1297.3800000000001</v>
      </c>
      <c r="AO592">
        <v>1.1903999999999999</v>
      </c>
      <c r="AP592" s="1">
        <v>1584.72</v>
      </c>
      <c r="AQ592" s="1">
        <v>2212.9499999999998</v>
      </c>
      <c r="AR592" s="1">
        <v>6351.35</v>
      </c>
      <c r="AS592">
        <v>614.63</v>
      </c>
      <c r="AT592">
        <v>315.64999999999998</v>
      </c>
      <c r="AU592" s="1">
        <v>11079.28</v>
      </c>
      <c r="AV592" s="1">
        <v>6097.98</v>
      </c>
      <c r="AW592">
        <v>0.45750000000000002</v>
      </c>
      <c r="AX592" s="1">
        <v>4792.49</v>
      </c>
      <c r="AY592">
        <v>0.35949999999999999</v>
      </c>
      <c r="AZ592" s="1">
        <v>1675.61</v>
      </c>
      <c r="BA592">
        <v>0.12570000000000001</v>
      </c>
      <c r="BB592">
        <v>763.77</v>
      </c>
      <c r="BC592">
        <v>5.7299999999999997E-2</v>
      </c>
      <c r="BD592" s="1">
        <v>13329.85</v>
      </c>
      <c r="BE592" s="1">
        <v>5088.83</v>
      </c>
      <c r="BF592">
        <v>1.4933000000000001</v>
      </c>
      <c r="BG592">
        <v>0.50849999999999995</v>
      </c>
      <c r="BH592">
        <v>0.22109999999999999</v>
      </c>
      <c r="BI592">
        <v>0.22439999999999999</v>
      </c>
      <c r="BJ592">
        <v>3.04E-2</v>
      </c>
      <c r="BK592">
        <v>1.5599999999999999E-2</v>
      </c>
    </row>
    <row r="593" spans="1:63" x14ac:dyDescent="0.25">
      <c r="A593" t="s">
        <v>595</v>
      </c>
      <c r="B593">
        <v>45104</v>
      </c>
      <c r="C593">
        <v>30.19</v>
      </c>
      <c r="D593">
        <v>220.17</v>
      </c>
      <c r="E593" s="1">
        <v>6646.97</v>
      </c>
      <c r="F593" s="1">
        <v>6298.27</v>
      </c>
      <c r="G593">
        <v>2.7E-2</v>
      </c>
      <c r="H593">
        <v>1E-3</v>
      </c>
      <c r="I593">
        <v>0.10009999999999999</v>
      </c>
      <c r="J593">
        <v>1.2999999999999999E-3</v>
      </c>
      <c r="K593">
        <v>5.8500000000000003E-2</v>
      </c>
      <c r="L593">
        <v>0.75149999999999995</v>
      </c>
      <c r="M593">
        <v>6.0600000000000001E-2</v>
      </c>
      <c r="N593">
        <v>0.38919999999999999</v>
      </c>
      <c r="O593">
        <v>2.7199999999999998E-2</v>
      </c>
      <c r="P593">
        <v>0.1512</v>
      </c>
      <c r="Q593" s="1">
        <v>66468.39</v>
      </c>
      <c r="R593">
        <v>0.1953</v>
      </c>
      <c r="S593">
        <v>0.186</v>
      </c>
      <c r="T593">
        <v>0.61870000000000003</v>
      </c>
      <c r="U593">
        <v>37.31</v>
      </c>
      <c r="V593" s="1">
        <v>93962.64</v>
      </c>
      <c r="W593">
        <v>174.29</v>
      </c>
      <c r="X593" s="1">
        <v>172674.44</v>
      </c>
      <c r="Y593">
        <v>0.73550000000000004</v>
      </c>
      <c r="Z593">
        <v>0.224</v>
      </c>
      <c r="AA593">
        <v>4.0500000000000001E-2</v>
      </c>
      <c r="AB593">
        <v>0.26450000000000001</v>
      </c>
      <c r="AC593">
        <v>172.67</v>
      </c>
      <c r="AD593" s="1">
        <v>7195.97</v>
      </c>
      <c r="AE593">
        <v>814.4</v>
      </c>
      <c r="AF593" s="1">
        <v>163719.16</v>
      </c>
      <c r="AG593" t="s">
        <v>4</v>
      </c>
      <c r="AH593" s="1">
        <v>37528</v>
      </c>
      <c r="AI593" s="1">
        <v>58042.03</v>
      </c>
      <c r="AJ593">
        <v>65.81</v>
      </c>
      <c r="AK593">
        <v>39.119999999999997</v>
      </c>
      <c r="AL593">
        <v>44.83</v>
      </c>
      <c r="AM593">
        <v>4.82</v>
      </c>
      <c r="AN593" s="1">
        <v>2471.16</v>
      </c>
      <c r="AO593">
        <v>0.91049999999999998</v>
      </c>
      <c r="AP593" s="1">
        <v>1431.09</v>
      </c>
      <c r="AQ593" s="1">
        <v>1983.32</v>
      </c>
      <c r="AR593" s="1">
        <v>7053.91</v>
      </c>
      <c r="AS593">
        <v>806.57</v>
      </c>
      <c r="AT593">
        <v>337.46</v>
      </c>
      <c r="AU593" s="1">
        <v>11612.35</v>
      </c>
      <c r="AV593" s="1">
        <v>4521.2</v>
      </c>
      <c r="AW593">
        <v>0.35039999999999999</v>
      </c>
      <c r="AX593" s="1">
        <v>6561.25</v>
      </c>
      <c r="AY593">
        <v>0.50849999999999995</v>
      </c>
      <c r="AZ593" s="1">
        <v>1032.71</v>
      </c>
      <c r="BA593">
        <v>0.08</v>
      </c>
      <c r="BB593">
        <v>789.08</v>
      </c>
      <c r="BC593">
        <v>6.1100000000000002E-2</v>
      </c>
      <c r="BD593" s="1">
        <v>12904.24</v>
      </c>
      <c r="BE593" s="1">
        <v>2861.06</v>
      </c>
      <c r="BF593">
        <v>0.56620000000000004</v>
      </c>
      <c r="BG593">
        <v>0.57620000000000005</v>
      </c>
      <c r="BH593">
        <v>0.22450000000000001</v>
      </c>
      <c r="BI593">
        <v>0.15909999999999999</v>
      </c>
      <c r="BJ593">
        <v>2.4899999999999999E-2</v>
      </c>
      <c r="BK593">
        <v>1.5299999999999999E-2</v>
      </c>
    </row>
    <row r="594" spans="1:63" x14ac:dyDescent="0.25">
      <c r="A594" t="s">
        <v>596</v>
      </c>
      <c r="B594">
        <v>45112</v>
      </c>
      <c r="C594">
        <v>91.14</v>
      </c>
      <c r="D594">
        <v>26.02</v>
      </c>
      <c r="E594" s="1">
        <v>2371.19</v>
      </c>
      <c r="F594" s="1">
        <v>2258.64</v>
      </c>
      <c r="G594">
        <v>5.7000000000000002E-3</v>
      </c>
      <c r="H594">
        <v>3.3999999999999998E-3</v>
      </c>
      <c r="I594">
        <v>2.06E-2</v>
      </c>
      <c r="J594">
        <v>1.1000000000000001E-3</v>
      </c>
      <c r="K594">
        <v>6.8500000000000005E-2</v>
      </c>
      <c r="L594">
        <v>0.85289999999999999</v>
      </c>
      <c r="M594">
        <v>4.7699999999999999E-2</v>
      </c>
      <c r="N594">
        <v>0.45479999999999998</v>
      </c>
      <c r="O594">
        <v>1.6500000000000001E-2</v>
      </c>
      <c r="P594">
        <v>0.1555</v>
      </c>
      <c r="Q594" s="1">
        <v>57636.28</v>
      </c>
      <c r="R594">
        <v>0.24379999999999999</v>
      </c>
      <c r="S594">
        <v>0.1731</v>
      </c>
      <c r="T594">
        <v>0.58309999999999995</v>
      </c>
      <c r="U594">
        <v>16.399999999999999</v>
      </c>
      <c r="V594" s="1">
        <v>78796.45</v>
      </c>
      <c r="W594">
        <v>140.13999999999999</v>
      </c>
      <c r="X594" s="1">
        <v>154154.29</v>
      </c>
      <c r="Y594">
        <v>0.75270000000000004</v>
      </c>
      <c r="Z594">
        <v>0.18729999999999999</v>
      </c>
      <c r="AA594">
        <v>0.06</v>
      </c>
      <c r="AB594">
        <v>0.24729999999999999</v>
      </c>
      <c r="AC594">
        <v>154.15</v>
      </c>
      <c r="AD594" s="1">
        <v>4496.63</v>
      </c>
      <c r="AE594">
        <v>524.57000000000005</v>
      </c>
      <c r="AF594" s="1">
        <v>144263.47</v>
      </c>
      <c r="AG594" t="s">
        <v>4</v>
      </c>
      <c r="AH594" s="1">
        <v>31690</v>
      </c>
      <c r="AI594" s="1">
        <v>51979.23</v>
      </c>
      <c r="AJ594">
        <v>43.37</v>
      </c>
      <c r="AK594">
        <v>27.15</v>
      </c>
      <c r="AL594">
        <v>33.32</v>
      </c>
      <c r="AM594">
        <v>3.95</v>
      </c>
      <c r="AN594" s="1">
        <v>1046.67</v>
      </c>
      <c r="AO594">
        <v>1.0647</v>
      </c>
      <c r="AP594" s="1">
        <v>1344.42</v>
      </c>
      <c r="AQ594" s="1">
        <v>1939.27</v>
      </c>
      <c r="AR594" s="1">
        <v>6556.38</v>
      </c>
      <c r="AS594">
        <v>676.05</v>
      </c>
      <c r="AT594">
        <v>306</v>
      </c>
      <c r="AU594" s="1">
        <v>10822.12</v>
      </c>
      <c r="AV594" s="1">
        <v>5859.14</v>
      </c>
      <c r="AW594">
        <v>0.46929999999999999</v>
      </c>
      <c r="AX594" s="1">
        <v>4428.07</v>
      </c>
      <c r="AY594">
        <v>0.35470000000000002</v>
      </c>
      <c r="AZ594" s="1">
        <v>1249.32</v>
      </c>
      <c r="BA594">
        <v>0.10009999999999999</v>
      </c>
      <c r="BB594">
        <v>949.19</v>
      </c>
      <c r="BC594">
        <v>7.5999999999999998E-2</v>
      </c>
      <c r="BD594" s="1">
        <v>12485.72</v>
      </c>
      <c r="BE594" s="1">
        <v>4481</v>
      </c>
      <c r="BF594">
        <v>1.3534999999999999</v>
      </c>
      <c r="BG594">
        <v>0.53769999999999996</v>
      </c>
      <c r="BH594">
        <v>0.22009999999999999</v>
      </c>
      <c r="BI594">
        <v>0.19650000000000001</v>
      </c>
      <c r="BJ594">
        <v>2.86E-2</v>
      </c>
      <c r="BK594">
        <v>1.7100000000000001E-2</v>
      </c>
    </row>
    <row r="595" spans="1:63" x14ac:dyDescent="0.25">
      <c r="A595" t="s">
        <v>597</v>
      </c>
      <c r="B595">
        <v>45666</v>
      </c>
      <c r="C595">
        <v>38.33</v>
      </c>
      <c r="D595">
        <v>28.65</v>
      </c>
      <c r="E595" s="1">
        <v>1098.3900000000001</v>
      </c>
      <c r="F595" s="1">
        <v>1063.28</v>
      </c>
      <c r="G595">
        <v>2.3999999999999998E-3</v>
      </c>
      <c r="H595">
        <v>4.0000000000000002E-4</v>
      </c>
      <c r="I595">
        <v>6.5299999999999997E-2</v>
      </c>
      <c r="J595">
        <v>8.0000000000000004E-4</v>
      </c>
      <c r="K595">
        <v>3.4700000000000002E-2</v>
      </c>
      <c r="L595">
        <v>0.82399999999999995</v>
      </c>
      <c r="M595">
        <v>7.2400000000000006E-2</v>
      </c>
      <c r="N595">
        <v>0.85060000000000002</v>
      </c>
      <c r="O595">
        <v>2.8999999999999998E-3</v>
      </c>
      <c r="P595">
        <v>0.1804</v>
      </c>
      <c r="Q595" s="1">
        <v>55591.08</v>
      </c>
      <c r="R595">
        <v>0.25440000000000002</v>
      </c>
      <c r="S595">
        <v>0.20349999999999999</v>
      </c>
      <c r="T595">
        <v>0.54210000000000003</v>
      </c>
      <c r="U595">
        <v>10.49</v>
      </c>
      <c r="V595" s="1">
        <v>73861.83</v>
      </c>
      <c r="W595">
        <v>101.07</v>
      </c>
      <c r="X595" s="1">
        <v>119536.5</v>
      </c>
      <c r="Y595">
        <v>0.63170000000000004</v>
      </c>
      <c r="Z595">
        <v>0.2029</v>
      </c>
      <c r="AA595">
        <v>0.16539999999999999</v>
      </c>
      <c r="AB595">
        <v>0.36830000000000002</v>
      </c>
      <c r="AC595">
        <v>119.54</v>
      </c>
      <c r="AD595" s="1">
        <v>3650.02</v>
      </c>
      <c r="AE595">
        <v>376.05</v>
      </c>
      <c r="AF595" s="1">
        <v>99502.89</v>
      </c>
      <c r="AG595" t="s">
        <v>4</v>
      </c>
      <c r="AH595" s="1">
        <v>28659</v>
      </c>
      <c r="AI595" s="1">
        <v>41988.51</v>
      </c>
      <c r="AJ595">
        <v>43.15</v>
      </c>
      <c r="AK595">
        <v>27.3</v>
      </c>
      <c r="AL595">
        <v>32.29</v>
      </c>
      <c r="AM595">
        <v>4.67</v>
      </c>
      <c r="AN595" s="1">
        <v>1004.2</v>
      </c>
      <c r="AO595">
        <v>1.0059</v>
      </c>
      <c r="AP595" s="1">
        <v>1784.26</v>
      </c>
      <c r="AQ595" s="1">
        <v>2509.14</v>
      </c>
      <c r="AR595" s="1">
        <v>7299.28</v>
      </c>
      <c r="AS595">
        <v>664.77</v>
      </c>
      <c r="AT595">
        <v>412.4</v>
      </c>
      <c r="AU595" s="1">
        <v>12669.86</v>
      </c>
      <c r="AV595" s="1">
        <v>8949.2800000000007</v>
      </c>
      <c r="AW595">
        <v>0.58509999999999995</v>
      </c>
      <c r="AX595" s="1">
        <v>3366.81</v>
      </c>
      <c r="AY595">
        <v>0.22009999999999999</v>
      </c>
      <c r="AZ595" s="1">
        <v>1610.81</v>
      </c>
      <c r="BA595">
        <v>0.1053</v>
      </c>
      <c r="BB595" s="1">
        <v>1367.72</v>
      </c>
      <c r="BC595">
        <v>8.9399999999999993E-2</v>
      </c>
      <c r="BD595" s="1">
        <v>15294.62</v>
      </c>
      <c r="BE595" s="1">
        <v>7293.89</v>
      </c>
      <c r="BF595">
        <v>3.3275000000000001</v>
      </c>
      <c r="BG595">
        <v>0.49419999999999997</v>
      </c>
      <c r="BH595">
        <v>0.21679999999999999</v>
      </c>
      <c r="BI595">
        <v>0.23760000000000001</v>
      </c>
      <c r="BJ595">
        <v>3.2800000000000003E-2</v>
      </c>
      <c r="BK595">
        <v>1.8599999999999998E-2</v>
      </c>
    </row>
    <row r="596" spans="1:63" x14ac:dyDescent="0.25">
      <c r="A596" t="s">
        <v>598</v>
      </c>
      <c r="B596">
        <v>44081</v>
      </c>
      <c r="C596">
        <v>18.57</v>
      </c>
      <c r="D596">
        <v>256.49</v>
      </c>
      <c r="E596" s="1">
        <v>4763.41</v>
      </c>
      <c r="F596" s="1">
        <v>4262.01</v>
      </c>
      <c r="G596">
        <v>2.7099999999999999E-2</v>
      </c>
      <c r="H596">
        <v>1.6000000000000001E-3</v>
      </c>
      <c r="I596">
        <v>0.38219999999999998</v>
      </c>
      <c r="J596">
        <v>1.4E-3</v>
      </c>
      <c r="K596">
        <v>8.48E-2</v>
      </c>
      <c r="L596">
        <v>0.41549999999999998</v>
      </c>
      <c r="M596">
        <v>8.7300000000000003E-2</v>
      </c>
      <c r="N596">
        <v>0.64570000000000005</v>
      </c>
      <c r="O596">
        <v>5.1799999999999999E-2</v>
      </c>
      <c r="P596">
        <v>0.16850000000000001</v>
      </c>
      <c r="Q596" s="1">
        <v>64713.65</v>
      </c>
      <c r="R596">
        <v>0.25169999999999998</v>
      </c>
      <c r="S596">
        <v>0.20480000000000001</v>
      </c>
      <c r="T596">
        <v>0.54359999999999997</v>
      </c>
      <c r="U596">
        <v>34.18</v>
      </c>
      <c r="V596" s="1">
        <v>89685.07</v>
      </c>
      <c r="W596">
        <v>136.31</v>
      </c>
      <c r="X596" s="1">
        <v>137296.89000000001</v>
      </c>
      <c r="Y596">
        <v>0.66590000000000005</v>
      </c>
      <c r="Z596">
        <v>0.28770000000000001</v>
      </c>
      <c r="AA596">
        <v>4.6399999999999997E-2</v>
      </c>
      <c r="AB596">
        <v>0.33410000000000001</v>
      </c>
      <c r="AC596">
        <v>137.30000000000001</v>
      </c>
      <c r="AD596" s="1">
        <v>6081.46</v>
      </c>
      <c r="AE596">
        <v>661.41</v>
      </c>
      <c r="AF596" s="1">
        <v>130732.29</v>
      </c>
      <c r="AG596" t="s">
        <v>4</v>
      </c>
      <c r="AH596" s="1">
        <v>32657</v>
      </c>
      <c r="AI596" s="1">
        <v>50955.87</v>
      </c>
      <c r="AJ596">
        <v>69.8</v>
      </c>
      <c r="AK596">
        <v>43.69</v>
      </c>
      <c r="AL596">
        <v>49.36</v>
      </c>
      <c r="AM596">
        <v>5.17</v>
      </c>
      <c r="AN596">
        <v>873.97</v>
      </c>
      <c r="AO596">
        <v>1.0697000000000001</v>
      </c>
      <c r="AP596" s="1">
        <v>1594.54</v>
      </c>
      <c r="AQ596" s="1">
        <v>2322.2399999999998</v>
      </c>
      <c r="AR596" s="1">
        <v>7111.37</v>
      </c>
      <c r="AS596">
        <v>841.84</v>
      </c>
      <c r="AT596">
        <v>421.7</v>
      </c>
      <c r="AU596" s="1">
        <v>12291.69</v>
      </c>
      <c r="AV596" s="1">
        <v>6078.33</v>
      </c>
      <c r="AW596">
        <v>0.42559999999999998</v>
      </c>
      <c r="AX596" s="1">
        <v>6003.54</v>
      </c>
      <c r="AY596">
        <v>0.4204</v>
      </c>
      <c r="AZ596">
        <v>982.87</v>
      </c>
      <c r="BA596">
        <v>6.88E-2</v>
      </c>
      <c r="BB596" s="1">
        <v>1216.6500000000001</v>
      </c>
      <c r="BC596">
        <v>8.5199999999999998E-2</v>
      </c>
      <c r="BD596" s="1">
        <v>14281.39</v>
      </c>
      <c r="BE596" s="1">
        <v>3839.56</v>
      </c>
      <c r="BF596">
        <v>1.0662</v>
      </c>
      <c r="BG596">
        <v>0.53439999999999999</v>
      </c>
      <c r="BH596">
        <v>0.20300000000000001</v>
      </c>
      <c r="BI596">
        <v>0.21959999999999999</v>
      </c>
      <c r="BJ596">
        <v>2.8000000000000001E-2</v>
      </c>
      <c r="BK596">
        <v>1.4999999999999999E-2</v>
      </c>
    </row>
    <row r="597" spans="1:63" x14ac:dyDescent="0.25">
      <c r="A597" t="s">
        <v>599</v>
      </c>
      <c r="B597">
        <v>50518</v>
      </c>
      <c r="C597">
        <v>103.43</v>
      </c>
      <c r="D597">
        <v>7.08</v>
      </c>
      <c r="E597">
        <v>732.29</v>
      </c>
      <c r="F597">
        <v>752.83</v>
      </c>
      <c r="G597">
        <v>1.4E-3</v>
      </c>
      <c r="H597">
        <v>5.9999999999999995E-4</v>
      </c>
      <c r="I597">
        <v>2.8999999999999998E-3</v>
      </c>
      <c r="J597">
        <v>8.9999999999999998E-4</v>
      </c>
      <c r="K597">
        <v>1.15E-2</v>
      </c>
      <c r="L597">
        <v>0.96809999999999996</v>
      </c>
      <c r="M597">
        <v>1.47E-2</v>
      </c>
      <c r="N597">
        <v>0.36330000000000001</v>
      </c>
      <c r="O597">
        <v>2.3E-3</v>
      </c>
      <c r="P597">
        <v>0.1434</v>
      </c>
      <c r="Q597" s="1">
        <v>53263.06</v>
      </c>
      <c r="R597">
        <v>0.22209999999999999</v>
      </c>
      <c r="S597">
        <v>0.1686</v>
      </c>
      <c r="T597">
        <v>0.60929999999999995</v>
      </c>
      <c r="U597">
        <v>7.39</v>
      </c>
      <c r="V597" s="1">
        <v>64672.28</v>
      </c>
      <c r="W597">
        <v>94.92</v>
      </c>
      <c r="X597" s="1">
        <v>193198.57</v>
      </c>
      <c r="Y597">
        <v>0.7218</v>
      </c>
      <c r="Z597">
        <v>7.0800000000000002E-2</v>
      </c>
      <c r="AA597">
        <v>0.2074</v>
      </c>
      <c r="AB597">
        <v>0.2782</v>
      </c>
      <c r="AC597">
        <v>193.2</v>
      </c>
      <c r="AD597" s="1">
        <v>5347.9</v>
      </c>
      <c r="AE597">
        <v>508.2</v>
      </c>
      <c r="AF597" s="1">
        <v>163923.01</v>
      </c>
      <c r="AG597" t="s">
        <v>4</v>
      </c>
      <c r="AH597" s="1">
        <v>32818</v>
      </c>
      <c r="AI597" s="1">
        <v>51754.23</v>
      </c>
      <c r="AJ597">
        <v>37.35</v>
      </c>
      <c r="AK597">
        <v>24.29</v>
      </c>
      <c r="AL597">
        <v>27.76</v>
      </c>
      <c r="AM597">
        <v>4.58</v>
      </c>
      <c r="AN597" s="1">
        <v>1667.56</v>
      </c>
      <c r="AO597">
        <v>1.3737999999999999</v>
      </c>
      <c r="AP597" s="1">
        <v>1742.7</v>
      </c>
      <c r="AQ597" s="1">
        <v>2538.5</v>
      </c>
      <c r="AR597" s="1">
        <v>6840.62</v>
      </c>
      <c r="AS597">
        <v>623.71</v>
      </c>
      <c r="AT597">
        <v>385.36</v>
      </c>
      <c r="AU597" s="1">
        <v>12130.9</v>
      </c>
      <c r="AV597" s="1">
        <v>6637.67</v>
      </c>
      <c r="AW597">
        <v>0.45129999999999998</v>
      </c>
      <c r="AX597" s="1">
        <v>5444.58</v>
      </c>
      <c r="AY597">
        <v>0.37019999999999997</v>
      </c>
      <c r="AZ597" s="1">
        <v>1893.94</v>
      </c>
      <c r="BA597">
        <v>0.1288</v>
      </c>
      <c r="BB597">
        <v>731.59</v>
      </c>
      <c r="BC597">
        <v>4.9700000000000001E-2</v>
      </c>
      <c r="BD597" s="1">
        <v>14707.78</v>
      </c>
      <c r="BE597" s="1">
        <v>6231.67</v>
      </c>
      <c r="BF597">
        <v>2.0485000000000002</v>
      </c>
      <c r="BG597">
        <v>0.50990000000000002</v>
      </c>
      <c r="BH597">
        <v>0.23130000000000001</v>
      </c>
      <c r="BI597">
        <v>0.18940000000000001</v>
      </c>
      <c r="BJ597">
        <v>3.7100000000000001E-2</v>
      </c>
      <c r="BK597">
        <v>3.2199999999999999E-2</v>
      </c>
    </row>
    <row r="598" spans="1:63" x14ac:dyDescent="0.25">
      <c r="A598" t="s">
        <v>600</v>
      </c>
      <c r="B598">
        <v>49577</v>
      </c>
      <c r="C598">
        <v>88.62</v>
      </c>
      <c r="D598">
        <v>10.71</v>
      </c>
      <c r="E598">
        <v>949.3</v>
      </c>
      <c r="F598">
        <v>960.36</v>
      </c>
      <c r="G598">
        <v>4.8999999999999998E-3</v>
      </c>
      <c r="H598">
        <v>8.0000000000000004E-4</v>
      </c>
      <c r="I598">
        <v>7.1000000000000004E-3</v>
      </c>
      <c r="J598">
        <v>8.0000000000000004E-4</v>
      </c>
      <c r="K598">
        <v>4.19E-2</v>
      </c>
      <c r="L598">
        <v>0.92430000000000001</v>
      </c>
      <c r="M598">
        <v>2.0299999999999999E-2</v>
      </c>
      <c r="N598">
        <v>0.23230000000000001</v>
      </c>
      <c r="O598">
        <v>2.8E-3</v>
      </c>
      <c r="P598">
        <v>0.12509999999999999</v>
      </c>
      <c r="Q598" s="1">
        <v>57146.79</v>
      </c>
      <c r="R598">
        <v>0.22489999999999999</v>
      </c>
      <c r="S598">
        <v>0.1643</v>
      </c>
      <c r="T598">
        <v>0.61070000000000002</v>
      </c>
      <c r="U598">
        <v>9.06</v>
      </c>
      <c r="V598" s="1">
        <v>69513.070000000007</v>
      </c>
      <c r="W598">
        <v>101.15</v>
      </c>
      <c r="X598" s="1">
        <v>199814.71</v>
      </c>
      <c r="Y598">
        <v>0.82240000000000002</v>
      </c>
      <c r="Z598">
        <v>6.8199999999999997E-2</v>
      </c>
      <c r="AA598">
        <v>0.1095</v>
      </c>
      <c r="AB598">
        <v>0.17760000000000001</v>
      </c>
      <c r="AC598">
        <v>199.81</v>
      </c>
      <c r="AD598" s="1">
        <v>5411.79</v>
      </c>
      <c r="AE598">
        <v>585.1</v>
      </c>
      <c r="AF598" s="1">
        <v>183036.11</v>
      </c>
      <c r="AG598" t="s">
        <v>4</v>
      </c>
      <c r="AH598" s="1">
        <v>37711</v>
      </c>
      <c r="AI598" s="1">
        <v>60480.66</v>
      </c>
      <c r="AJ598">
        <v>39.56</v>
      </c>
      <c r="AK598">
        <v>24.79</v>
      </c>
      <c r="AL598">
        <v>28.47</v>
      </c>
      <c r="AM598">
        <v>4.6399999999999997</v>
      </c>
      <c r="AN598" s="1">
        <v>1641.72</v>
      </c>
      <c r="AO598">
        <v>1.3082</v>
      </c>
      <c r="AP598" s="1">
        <v>1600.68</v>
      </c>
      <c r="AQ598" s="1">
        <v>2208.02</v>
      </c>
      <c r="AR598" s="1">
        <v>6820.99</v>
      </c>
      <c r="AS598">
        <v>561.59</v>
      </c>
      <c r="AT598">
        <v>368.53</v>
      </c>
      <c r="AU598" s="1">
        <v>11559.81</v>
      </c>
      <c r="AV598" s="1">
        <v>5359.7</v>
      </c>
      <c r="AW598">
        <v>0.39119999999999999</v>
      </c>
      <c r="AX598" s="1">
        <v>5891.02</v>
      </c>
      <c r="AY598">
        <v>0.4299</v>
      </c>
      <c r="AZ598" s="1">
        <v>1884.02</v>
      </c>
      <c r="BA598">
        <v>0.13750000000000001</v>
      </c>
      <c r="BB598">
        <v>567.32000000000005</v>
      </c>
      <c r="BC598">
        <v>4.1399999999999999E-2</v>
      </c>
      <c r="BD598" s="1">
        <v>13702.06</v>
      </c>
      <c r="BE598" s="1">
        <v>4680.3999999999996</v>
      </c>
      <c r="BF598">
        <v>1.1713</v>
      </c>
      <c r="BG598">
        <v>0.53939999999999999</v>
      </c>
      <c r="BH598">
        <v>0.21609999999999999</v>
      </c>
      <c r="BI598">
        <v>0.1852</v>
      </c>
      <c r="BJ598">
        <v>3.3700000000000001E-2</v>
      </c>
      <c r="BK598">
        <v>2.5700000000000001E-2</v>
      </c>
    </row>
    <row r="599" spans="1:63" x14ac:dyDescent="0.25">
      <c r="A599" t="s">
        <v>601</v>
      </c>
      <c r="B599">
        <v>49973</v>
      </c>
      <c r="C599">
        <v>36.24</v>
      </c>
      <c r="D599">
        <v>77.48</v>
      </c>
      <c r="E599" s="1">
        <v>2807.63</v>
      </c>
      <c r="F599" s="1">
        <v>2673.68</v>
      </c>
      <c r="G599">
        <v>2.63E-2</v>
      </c>
      <c r="H599">
        <v>8.0000000000000004E-4</v>
      </c>
      <c r="I599">
        <v>0.1123</v>
      </c>
      <c r="J599">
        <v>1.1999999999999999E-3</v>
      </c>
      <c r="K599">
        <v>6.0299999999999999E-2</v>
      </c>
      <c r="L599">
        <v>0.73250000000000004</v>
      </c>
      <c r="M599">
        <v>6.6500000000000004E-2</v>
      </c>
      <c r="N599">
        <v>0.37159999999999999</v>
      </c>
      <c r="O599">
        <v>2.3699999999999999E-2</v>
      </c>
      <c r="P599">
        <v>0.13589999999999999</v>
      </c>
      <c r="Q599" s="1">
        <v>61859.02</v>
      </c>
      <c r="R599">
        <v>0.20580000000000001</v>
      </c>
      <c r="S599">
        <v>0.19420000000000001</v>
      </c>
      <c r="T599">
        <v>0.6</v>
      </c>
      <c r="U599">
        <v>18.55</v>
      </c>
      <c r="V599" s="1">
        <v>80508.59</v>
      </c>
      <c r="W599">
        <v>146.63999999999999</v>
      </c>
      <c r="X599" s="1">
        <v>182240</v>
      </c>
      <c r="Y599">
        <v>0.68149999999999999</v>
      </c>
      <c r="Z599">
        <v>0.26919999999999999</v>
      </c>
      <c r="AA599">
        <v>4.9299999999999997E-2</v>
      </c>
      <c r="AB599">
        <v>0.31850000000000001</v>
      </c>
      <c r="AC599">
        <v>182.24</v>
      </c>
      <c r="AD599" s="1">
        <v>7520.52</v>
      </c>
      <c r="AE599">
        <v>744.46</v>
      </c>
      <c r="AF599" s="1">
        <v>182162.6</v>
      </c>
      <c r="AG599" t="s">
        <v>4</v>
      </c>
      <c r="AH599" s="1">
        <v>36807</v>
      </c>
      <c r="AI599" s="1">
        <v>61400.53</v>
      </c>
      <c r="AJ599">
        <v>60.98</v>
      </c>
      <c r="AK599">
        <v>38.090000000000003</v>
      </c>
      <c r="AL599">
        <v>44.17</v>
      </c>
      <c r="AM599">
        <v>4.95</v>
      </c>
      <c r="AN599" s="1">
        <v>1224.1099999999999</v>
      </c>
      <c r="AO599">
        <v>0.90569999999999995</v>
      </c>
      <c r="AP599" s="1">
        <v>1456.04</v>
      </c>
      <c r="AQ599" s="1">
        <v>1987.11</v>
      </c>
      <c r="AR599" s="1">
        <v>6763.62</v>
      </c>
      <c r="AS599">
        <v>680.11</v>
      </c>
      <c r="AT599">
        <v>296.79000000000002</v>
      </c>
      <c r="AU599" s="1">
        <v>11183.66</v>
      </c>
      <c r="AV599" s="1">
        <v>4211.05</v>
      </c>
      <c r="AW599">
        <v>0.32419999999999999</v>
      </c>
      <c r="AX599" s="1">
        <v>6777.42</v>
      </c>
      <c r="AY599">
        <v>0.52180000000000004</v>
      </c>
      <c r="AZ599" s="1">
        <v>1256.6600000000001</v>
      </c>
      <c r="BA599">
        <v>9.6699999999999994E-2</v>
      </c>
      <c r="BB599">
        <v>744.45</v>
      </c>
      <c r="BC599">
        <v>5.7299999999999997E-2</v>
      </c>
      <c r="BD599" s="1">
        <v>12989.58</v>
      </c>
      <c r="BE599" s="1">
        <v>2491.6</v>
      </c>
      <c r="BF599">
        <v>0.5141</v>
      </c>
      <c r="BG599">
        <v>0.55730000000000002</v>
      </c>
      <c r="BH599">
        <v>0.21709999999999999</v>
      </c>
      <c r="BI599">
        <v>0.1794</v>
      </c>
      <c r="BJ599">
        <v>2.92E-2</v>
      </c>
      <c r="BK599">
        <v>1.7000000000000001E-2</v>
      </c>
    </row>
    <row r="600" spans="1:63" x14ac:dyDescent="0.25">
      <c r="A600" t="s">
        <v>602</v>
      </c>
      <c r="B600">
        <v>45120</v>
      </c>
      <c r="C600">
        <v>43.33</v>
      </c>
      <c r="D600">
        <v>82.02</v>
      </c>
      <c r="E600" s="1">
        <v>3554.01</v>
      </c>
      <c r="F600" s="1">
        <v>3406.44</v>
      </c>
      <c r="G600">
        <v>1.5699999999999999E-2</v>
      </c>
      <c r="H600">
        <v>8.0000000000000004E-4</v>
      </c>
      <c r="I600">
        <v>5.8700000000000002E-2</v>
      </c>
      <c r="J600">
        <v>1.4E-3</v>
      </c>
      <c r="K600">
        <v>6.0199999999999997E-2</v>
      </c>
      <c r="L600">
        <v>0.80649999999999999</v>
      </c>
      <c r="M600">
        <v>5.67E-2</v>
      </c>
      <c r="N600">
        <v>0.40570000000000001</v>
      </c>
      <c r="O600">
        <v>2.06E-2</v>
      </c>
      <c r="P600">
        <v>0.15479999999999999</v>
      </c>
      <c r="Q600" s="1">
        <v>60330.23</v>
      </c>
      <c r="R600">
        <v>0.21390000000000001</v>
      </c>
      <c r="S600">
        <v>0.18840000000000001</v>
      </c>
      <c r="T600">
        <v>0.59760000000000002</v>
      </c>
      <c r="U600">
        <v>23.4</v>
      </c>
      <c r="V600" s="1">
        <v>81200.460000000006</v>
      </c>
      <c r="W600">
        <v>148.01</v>
      </c>
      <c r="X600" s="1">
        <v>164212.35999999999</v>
      </c>
      <c r="Y600">
        <v>0.70330000000000004</v>
      </c>
      <c r="Z600">
        <v>0.25559999999999999</v>
      </c>
      <c r="AA600">
        <v>4.1099999999999998E-2</v>
      </c>
      <c r="AB600">
        <v>0.29670000000000002</v>
      </c>
      <c r="AC600">
        <v>164.21</v>
      </c>
      <c r="AD600" s="1">
        <v>6141.26</v>
      </c>
      <c r="AE600">
        <v>652</v>
      </c>
      <c r="AF600" s="1">
        <v>153214.81</v>
      </c>
      <c r="AG600" t="s">
        <v>4</v>
      </c>
      <c r="AH600" s="1">
        <v>33488</v>
      </c>
      <c r="AI600" s="1">
        <v>57288.49</v>
      </c>
      <c r="AJ600">
        <v>58.11</v>
      </c>
      <c r="AK600">
        <v>34.4</v>
      </c>
      <c r="AL600">
        <v>41.13</v>
      </c>
      <c r="AM600">
        <v>4.78</v>
      </c>
      <c r="AN600" s="1">
        <v>1645.48</v>
      </c>
      <c r="AO600">
        <v>0.91690000000000005</v>
      </c>
      <c r="AP600" s="1">
        <v>1379.17</v>
      </c>
      <c r="AQ600" s="1">
        <v>1922.83</v>
      </c>
      <c r="AR600" s="1">
        <v>6625.8</v>
      </c>
      <c r="AS600">
        <v>597.44000000000005</v>
      </c>
      <c r="AT600">
        <v>292.61</v>
      </c>
      <c r="AU600" s="1">
        <v>10817.84</v>
      </c>
      <c r="AV600" s="1">
        <v>4674.13</v>
      </c>
      <c r="AW600">
        <v>0.38319999999999999</v>
      </c>
      <c r="AX600" s="1">
        <v>5595.78</v>
      </c>
      <c r="AY600">
        <v>0.45879999999999999</v>
      </c>
      <c r="AZ600" s="1">
        <v>1090.9100000000001</v>
      </c>
      <c r="BA600">
        <v>8.9399999999999993E-2</v>
      </c>
      <c r="BB600">
        <v>836.65</v>
      </c>
      <c r="BC600">
        <v>6.8599999999999994E-2</v>
      </c>
      <c r="BD600" s="1">
        <v>12197.46</v>
      </c>
      <c r="BE600" s="1">
        <v>3183.98</v>
      </c>
      <c r="BF600">
        <v>0.71140000000000003</v>
      </c>
      <c r="BG600">
        <v>0.55469999999999997</v>
      </c>
      <c r="BH600">
        <v>0.22750000000000001</v>
      </c>
      <c r="BI600">
        <v>0.17119999999999999</v>
      </c>
      <c r="BJ600">
        <v>2.7400000000000001E-2</v>
      </c>
      <c r="BK600">
        <v>1.9099999999999999E-2</v>
      </c>
    </row>
    <row r="601" spans="1:63" x14ac:dyDescent="0.25">
      <c r="A601" t="s">
        <v>603</v>
      </c>
      <c r="B601">
        <v>45138</v>
      </c>
      <c r="C601">
        <v>30.1</v>
      </c>
      <c r="D601">
        <v>280.02999999999997</v>
      </c>
      <c r="E601" s="1">
        <v>8427.4500000000007</v>
      </c>
      <c r="F601" s="1">
        <v>8280.0300000000007</v>
      </c>
      <c r="G601">
        <v>8.6800000000000002E-2</v>
      </c>
      <c r="H601">
        <v>1E-3</v>
      </c>
      <c r="I601">
        <v>0.1159</v>
      </c>
      <c r="J601">
        <v>1.2999999999999999E-3</v>
      </c>
      <c r="K601">
        <v>6.0999999999999999E-2</v>
      </c>
      <c r="L601">
        <v>0.68</v>
      </c>
      <c r="M601">
        <v>5.4199999999999998E-2</v>
      </c>
      <c r="N601">
        <v>0.20519999999999999</v>
      </c>
      <c r="O601">
        <v>5.1200000000000002E-2</v>
      </c>
      <c r="P601">
        <v>0.12889999999999999</v>
      </c>
      <c r="Q601" s="1">
        <v>75081.23</v>
      </c>
      <c r="R601">
        <v>0.17749999999999999</v>
      </c>
      <c r="S601">
        <v>0.19139999999999999</v>
      </c>
      <c r="T601">
        <v>0.63109999999999999</v>
      </c>
      <c r="U601">
        <v>49.22</v>
      </c>
      <c r="V601" s="1">
        <v>97855.42</v>
      </c>
      <c r="W601">
        <v>169.25</v>
      </c>
      <c r="X601" s="1">
        <v>207113.39</v>
      </c>
      <c r="Y601">
        <v>0.7621</v>
      </c>
      <c r="Z601">
        <v>0.21179999999999999</v>
      </c>
      <c r="AA601">
        <v>2.6100000000000002E-2</v>
      </c>
      <c r="AB601">
        <v>0.2379</v>
      </c>
      <c r="AC601">
        <v>207.11</v>
      </c>
      <c r="AD601" s="1">
        <v>9290.2199999999993</v>
      </c>
      <c r="AE601">
        <v>952.25</v>
      </c>
      <c r="AF601" s="1">
        <v>220132.26</v>
      </c>
      <c r="AG601" t="s">
        <v>4</v>
      </c>
      <c r="AH601" s="1">
        <v>48954</v>
      </c>
      <c r="AI601" s="1">
        <v>94813.67</v>
      </c>
      <c r="AJ601">
        <v>78.67</v>
      </c>
      <c r="AK601">
        <v>42.43</v>
      </c>
      <c r="AL601">
        <v>49.79</v>
      </c>
      <c r="AM601">
        <v>4.84</v>
      </c>
      <c r="AN601" s="1">
        <v>1634.94</v>
      </c>
      <c r="AO601">
        <v>0.72440000000000004</v>
      </c>
      <c r="AP601" s="1">
        <v>1468.62</v>
      </c>
      <c r="AQ601" s="1">
        <v>2131.85</v>
      </c>
      <c r="AR601" s="1">
        <v>7663.49</v>
      </c>
      <c r="AS601">
        <v>911.18</v>
      </c>
      <c r="AT601">
        <v>461.87</v>
      </c>
      <c r="AU601" s="1">
        <v>12637.01</v>
      </c>
      <c r="AV601" s="1">
        <v>3631.93</v>
      </c>
      <c r="AW601">
        <v>0.27050000000000002</v>
      </c>
      <c r="AX601" s="1">
        <v>8231.11</v>
      </c>
      <c r="AY601">
        <v>0.61309999999999998</v>
      </c>
      <c r="AZ601" s="1">
        <v>1052.9000000000001</v>
      </c>
      <c r="BA601">
        <v>7.8399999999999997E-2</v>
      </c>
      <c r="BB601">
        <v>508.73</v>
      </c>
      <c r="BC601">
        <v>3.7900000000000003E-2</v>
      </c>
      <c r="BD601" s="1">
        <v>13424.67</v>
      </c>
      <c r="BE601" s="1">
        <v>2193.17</v>
      </c>
      <c r="BF601">
        <v>0.27989999999999998</v>
      </c>
      <c r="BG601">
        <v>0.60570000000000002</v>
      </c>
      <c r="BH601">
        <v>0.2263</v>
      </c>
      <c r="BI601">
        <v>0.12130000000000001</v>
      </c>
      <c r="BJ601">
        <v>2.7400000000000001E-2</v>
      </c>
      <c r="BK601">
        <v>1.9300000000000001E-2</v>
      </c>
    </row>
    <row r="602" spans="1:63" x14ac:dyDescent="0.25">
      <c r="A602" t="s">
        <v>604</v>
      </c>
      <c r="B602">
        <v>46524</v>
      </c>
      <c r="C602">
        <v>128.52000000000001</v>
      </c>
      <c r="D602">
        <v>7.48</v>
      </c>
      <c r="E602">
        <v>961.3</v>
      </c>
      <c r="F602">
        <v>965.49</v>
      </c>
      <c r="G602">
        <v>2E-3</v>
      </c>
      <c r="H602">
        <v>2.9999999999999997E-4</v>
      </c>
      <c r="I602">
        <v>6.4000000000000003E-3</v>
      </c>
      <c r="J602">
        <v>1.1999999999999999E-3</v>
      </c>
      <c r="K602">
        <v>1.46E-2</v>
      </c>
      <c r="L602">
        <v>0.95930000000000004</v>
      </c>
      <c r="M602">
        <v>1.6199999999999999E-2</v>
      </c>
      <c r="N602">
        <v>0.37040000000000001</v>
      </c>
      <c r="O602">
        <v>1.1999999999999999E-3</v>
      </c>
      <c r="P602">
        <v>0.14299999999999999</v>
      </c>
      <c r="Q602" s="1">
        <v>55589.84</v>
      </c>
      <c r="R602">
        <v>0.2034</v>
      </c>
      <c r="S602">
        <v>0.17380000000000001</v>
      </c>
      <c r="T602">
        <v>0.62270000000000003</v>
      </c>
      <c r="U602">
        <v>9.0500000000000007</v>
      </c>
      <c r="V602" s="1">
        <v>67976.63</v>
      </c>
      <c r="W602">
        <v>101.97</v>
      </c>
      <c r="X602" s="1">
        <v>181853.32</v>
      </c>
      <c r="Y602">
        <v>0.80249999999999999</v>
      </c>
      <c r="Z602">
        <v>7.3200000000000001E-2</v>
      </c>
      <c r="AA602">
        <v>0.12429999999999999</v>
      </c>
      <c r="AB602">
        <v>0.19750000000000001</v>
      </c>
      <c r="AC602">
        <v>181.85</v>
      </c>
      <c r="AD602" s="1">
        <v>4763.5200000000004</v>
      </c>
      <c r="AE602">
        <v>521.41999999999996</v>
      </c>
      <c r="AF602" s="1">
        <v>164798.54</v>
      </c>
      <c r="AG602" t="s">
        <v>4</v>
      </c>
      <c r="AH602" s="1">
        <v>33267</v>
      </c>
      <c r="AI602" s="1">
        <v>51699.47</v>
      </c>
      <c r="AJ602">
        <v>36.74</v>
      </c>
      <c r="AK602">
        <v>24.36</v>
      </c>
      <c r="AL602">
        <v>26.99</v>
      </c>
      <c r="AM602">
        <v>4.4000000000000004</v>
      </c>
      <c r="AN602" s="1">
        <v>1509.39</v>
      </c>
      <c r="AO602">
        <v>1.4172</v>
      </c>
      <c r="AP602" s="1">
        <v>1608.7</v>
      </c>
      <c r="AQ602" s="1">
        <v>2347.84</v>
      </c>
      <c r="AR602" s="1">
        <v>6968.41</v>
      </c>
      <c r="AS602">
        <v>535.41</v>
      </c>
      <c r="AT602">
        <v>417</v>
      </c>
      <c r="AU602" s="1">
        <v>11877.36</v>
      </c>
      <c r="AV602" s="1">
        <v>6570.32</v>
      </c>
      <c r="AW602">
        <v>0.47299999999999998</v>
      </c>
      <c r="AX602" s="1">
        <v>4849.8</v>
      </c>
      <c r="AY602">
        <v>0.34910000000000002</v>
      </c>
      <c r="AZ602" s="1">
        <v>1734.34</v>
      </c>
      <c r="BA602">
        <v>0.12479999999999999</v>
      </c>
      <c r="BB602">
        <v>737.16</v>
      </c>
      <c r="BC602">
        <v>5.3100000000000001E-2</v>
      </c>
      <c r="BD602" s="1">
        <v>13891.63</v>
      </c>
      <c r="BE602" s="1">
        <v>5818.01</v>
      </c>
      <c r="BF602">
        <v>1.9568000000000001</v>
      </c>
      <c r="BG602">
        <v>0.51219999999999999</v>
      </c>
      <c r="BH602">
        <v>0.2268</v>
      </c>
      <c r="BI602">
        <v>0.19120000000000001</v>
      </c>
      <c r="BJ602">
        <v>3.7199999999999997E-2</v>
      </c>
      <c r="BK602">
        <v>3.2599999999999997E-2</v>
      </c>
    </row>
    <row r="603" spans="1:63" x14ac:dyDescent="0.25">
      <c r="A603" t="s">
        <v>605</v>
      </c>
      <c r="B603">
        <v>45146</v>
      </c>
      <c r="C603">
        <v>15.67</v>
      </c>
      <c r="D603">
        <v>189.35</v>
      </c>
      <c r="E603" s="1">
        <v>2966.54</v>
      </c>
      <c r="F603" s="1">
        <v>2940.22</v>
      </c>
      <c r="G603">
        <v>7.9600000000000004E-2</v>
      </c>
      <c r="H603">
        <v>6.9999999999999999E-4</v>
      </c>
      <c r="I603">
        <v>5.4300000000000001E-2</v>
      </c>
      <c r="J603">
        <v>5.9999999999999995E-4</v>
      </c>
      <c r="K603">
        <v>3.8899999999999997E-2</v>
      </c>
      <c r="L603">
        <v>0.77639999999999998</v>
      </c>
      <c r="M603">
        <v>4.9500000000000002E-2</v>
      </c>
      <c r="N603">
        <v>8.3199999999999996E-2</v>
      </c>
      <c r="O603">
        <v>1.8499999999999999E-2</v>
      </c>
      <c r="P603">
        <v>0.1171</v>
      </c>
      <c r="Q603" s="1">
        <v>77860.5</v>
      </c>
      <c r="R603">
        <v>0.16850000000000001</v>
      </c>
      <c r="S603">
        <v>0.15390000000000001</v>
      </c>
      <c r="T603">
        <v>0.67759999999999998</v>
      </c>
      <c r="U603">
        <v>19.420000000000002</v>
      </c>
      <c r="V603" s="1">
        <v>98976.43</v>
      </c>
      <c r="W603">
        <v>152</v>
      </c>
      <c r="X603" s="1">
        <v>297672.94</v>
      </c>
      <c r="Y603">
        <v>0.80669999999999997</v>
      </c>
      <c r="Z603">
        <v>0.17199999999999999</v>
      </c>
      <c r="AA603">
        <v>2.1299999999999999E-2</v>
      </c>
      <c r="AB603">
        <v>0.1933</v>
      </c>
      <c r="AC603">
        <v>297.67</v>
      </c>
      <c r="AD603" s="1">
        <v>12521.16</v>
      </c>
      <c r="AE603" s="1">
        <v>1291.78</v>
      </c>
      <c r="AF603" s="1">
        <v>303733.2</v>
      </c>
      <c r="AG603" t="s">
        <v>4</v>
      </c>
      <c r="AH603" s="1">
        <v>61511</v>
      </c>
      <c r="AI603" s="1">
        <v>158906.16</v>
      </c>
      <c r="AJ603">
        <v>88.65</v>
      </c>
      <c r="AK603">
        <v>43.19</v>
      </c>
      <c r="AL603">
        <v>55.39</v>
      </c>
      <c r="AM603">
        <v>5.1100000000000003</v>
      </c>
      <c r="AN603" s="1">
        <v>3074.57</v>
      </c>
      <c r="AO603">
        <v>0.5907</v>
      </c>
      <c r="AP603" s="1">
        <v>1857.77</v>
      </c>
      <c r="AQ603" s="1">
        <v>2331.5700000000002</v>
      </c>
      <c r="AR603" s="1">
        <v>8906.1299999999992</v>
      </c>
      <c r="AS603" s="1">
        <v>1036.6400000000001</v>
      </c>
      <c r="AT603">
        <v>490.6</v>
      </c>
      <c r="AU603" s="1">
        <v>14622.71</v>
      </c>
      <c r="AV603" s="1">
        <v>2817.38</v>
      </c>
      <c r="AW603">
        <v>0.18210000000000001</v>
      </c>
      <c r="AX603" s="1">
        <v>10945.56</v>
      </c>
      <c r="AY603">
        <v>0.70760000000000001</v>
      </c>
      <c r="AZ603" s="1">
        <v>1319.48</v>
      </c>
      <c r="BA603">
        <v>8.5300000000000001E-2</v>
      </c>
      <c r="BB603">
        <v>385.93</v>
      </c>
      <c r="BC603">
        <v>2.4899999999999999E-2</v>
      </c>
      <c r="BD603" s="1">
        <v>15468.34</v>
      </c>
      <c r="BE603" s="1">
        <v>1160.51</v>
      </c>
      <c r="BF603">
        <v>8.2600000000000007E-2</v>
      </c>
      <c r="BG603">
        <v>0.59989999999999999</v>
      </c>
      <c r="BH603">
        <v>0.21790000000000001</v>
      </c>
      <c r="BI603">
        <v>0.1333</v>
      </c>
      <c r="BJ603">
        <v>3.1600000000000003E-2</v>
      </c>
      <c r="BK603">
        <v>1.7299999999999999E-2</v>
      </c>
    </row>
    <row r="604" spans="1:63" x14ac:dyDescent="0.25">
      <c r="A604" t="s">
        <v>606</v>
      </c>
      <c r="B604">
        <v>45153</v>
      </c>
      <c r="C604">
        <v>63</v>
      </c>
      <c r="D604">
        <v>52.88</v>
      </c>
      <c r="E604" s="1">
        <v>3331.71</v>
      </c>
      <c r="F604" s="1">
        <v>2939.82</v>
      </c>
      <c r="G604">
        <v>7.4000000000000003E-3</v>
      </c>
      <c r="H604">
        <v>1E-3</v>
      </c>
      <c r="I604">
        <v>9.3799999999999994E-2</v>
      </c>
      <c r="J604">
        <v>1E-3</v>
      </c>
      <c r="K604">
        <v>7.9500000000000001E-2</v>
      </c>
      <c r="L604">
        <v>0.73409999999999997</v>
      </c>
      <c r="M604">
        <v>8.3199999999999996E-2</v>
      </c>
      <c r="N604">
        <v>0.65010000000000001</v>
      </c>
      <c r="O604">
        <v>2.3199999999999998E-2</v>
      </c>
      <c r="P604">
        <v>0.16250000000000001</v>
      </c>
      <c r="Q604" s="1">
        <v>60975.49</v>
      </c>
      <c r="R604">
        <v>0.23599999999999999</v>
      </c>
      <c r="S604">
        <v>0.18640000000000001</v>
      </c>
      <c r="T604">
        <v>0.5776</v>
      </c>
      <c r="U604">
        <v>24.37</v>
      </c>
      <c r="V604" s="1">
        <v>82364.58</v>
      </c>
      <c r="W604">
        <v>132.16999999999999</v>
      </c>
      <c r="X604" s="1">
        <v>132986.29</v>
      </c>
      <c r="Y604">
        <v>0.6996</v>
      </c>
      <c r="Z604">
        <v>0.22500000000000001</v>
      </c>
      <c r="AA604">
        <v>7.5300000000000006E-2</v>
      </c>
      <c r="AB604">
        <v>0.3004</v>
      </c>
      <c r="AC604">
        <v>132.99</v>
      </c>
      <c r="AD604" s="1">
        <v>4322.8</v>
      </c>
      <c r="AE604">
        <v>472.85</v>
      </c>
      <c r="AF604" s="1">
        <v>124068.03</v>
      </c>
      <c r="AG604" t="s">
        <v>4</v>
      </c>
      <c r="AH604" s="1">
        <v>31009</v>
      </c>
      <c r="AI604" s="1">
        <v>48957.38</v>
      </c>
      <c r="AJ604">
        <v>46.51</v>
      </c>
      <c r="AK604">
        <v>29.47</v>
      </c>
      <c r="AL604">
        <v>34.5</v>
      </c>
      <c r="AM604">
        <v>4.26</v>
      </c>
      <c r="AN604" s="1">
        <v>1218.98</v>
      </c>
      <c r="AO604">
        <v>1.0282</v>
      </c>
      <c r="AP604" s="1">
        <v>1543.63</v>
      </c>
      <c r="AQ604" s="1">
        <v>2115.9699999999998</v>
      </c>
      <c r="AR604" s="1">
        <v>6807.91</v>
      </c>
      <c r="AS604">
        <v>738.09</v>
      </c>
      <c r="AT604">
        <v>305.69</v>
      </c>
      <c r="AU604" s="1">
        <v>11511.29</v>
      </c>
      <c r="AV604" s="1">
        <v>6709.58</v>
      </c>
      <c r="AW604">
        <v>0.49840000000000001</v>
      </c>
      <c r="AX604" s="1">
        <v>4676.57</v>
      </c>
      <c r="AY604">
        <v>0.34739999999999999</v>
      </c>
      <c r="AZ604">
        <v>916.51</v>
      </c>
      <c r="BA604">
        <v>6.8099999999999994E-2</v>
      </c>
      <c r="BB604" s="1">
        <v>1160.17</v>
      </c>
      <c r="BC604">
        <v>8.6199999999999999E-2</v>
      </c>
      <c r="BD604" s="1">
        <v>13462.83</v>
      </c>
      <c r="BE604" s="1">
        <v>4425.68</v>
      </c>
      <c r="BF604">
        <v>1.4447000000000001</v>
      </c>
      <c r="BG604">
        <v>0.51839999999999997</v>
      </c>
      <c r="BH604">
        <v>0.21060000000000001</v>
      </c>
      <c r="BI604">
        <v>0.22520000000000001</v>
      </c>
      <c r="BJ604">
        <v>3.04E-2</v>
      </c>
      <c r="BK604">
        <v>1.54E-2</v>
      </c>
    </row>
    <row r="605" spans="1:63" x14ac:dyDescent="0.25">
      <c r="A605" t="s">
        <v>607</v>
      </c>
      <c r="B605">
        <v>45674</v>
      </c>
      <c r="C605">
        <v>34.19</v>
      </c>
      <c r="D605">
        <v>43.72</v>
      </c>
      <c r="E605" s="1">
        <v>1494.87</v>
      </c>
      <c r="F605" s="1">
        <v>1510.71</v>
      </c>
      <c r="G605">
        <v>1.9900000000000001E-2</v>
      </c>
      <c r="H605">
        <v>1.6999999999999999E-3</v>
      </c>
      <c r="I605">
        <v>6.3100000000000003E-2</v>
      </c>
      <c r="J605">
        <v>1.2999999999999999E-3</v>
      </c>
      <c r="K605">
        <v>6.7000000000000004E-2</v>
      </c>
      <c r="L605">
        <v>0.79010000000000002</v>
      </c>
      <c r="M605">
        <v>5.6899999999999999E-2</v>
      </c>
      <c r="N605">
        <v>0.30299999999999999</v>
      </c>
      <c r="O605">
        <v>1.41E-2</v>
      </c>
      <c r="P605">
        <v>0.1079</v>
      </c>
      <c r="Q605" s="1">
        <v>63528.9</v>
      </c>
      <c r="R605">
        <v>0.2293</v>
      </c>
      <c r="S605">
        <v>0.1825</v>
      </c>
      <c r="T605">
        <v>0.58819999999999995</v>
      </c>
      <c r="U605">
        <v>11.84</v>
      </c>
      <c r="V605" s="1">
        <v>75545.88</v>
      </c>
      <c r="W605">
        <v>122.78</v>
      </c>
      <c r="X605" s="1">
        <v>219360.08</v>
      </c>
      <c r="Y605">
        <v>0.62970000000000004</v>
      </c>
      <c r="Z605">
        <v>0.28149999999999997</v>
      </c>
      <c r="AA605">
        <v>8.8700000000000001E-2</v>
      </c>
      <c r="AB605">
        <v>0.37030000000000002</v>
      </c>
      <c r="AC605">
        <v>219.36</v>
      </c>
      <c r="AD605" s="1">
        <v>7980.19</v>
      </c>
      <c r="AE605">
        <v>696.2</v>
      </c>
      <c r="AF605" s="1">
        <v>201414.72</v>
      </c>
      <c r="AG605" t="s">
        <v>4</v>
      </c>
      <c r="AH605" s="1">
        <v>38102</v>
      </c>
      <c r="AI605" s="1">
        <v>67820.59</v>
      </c>
      <c r="AJ605">
        <v>52.01</v>
      </c>
      <c r="AK605">
        <v>31.57</v>
      </c>
      <c r="AL605">
        <v>38.01</v>
      </c>
      <c r="AM605">
        <v>4.78</v>
      </c>
      <c r="AN605" s="1">
        <v>2761</v>
      </c>
      <c r="AO605">
        <v>0.84560000000000002</v>
      </c>
      <c r="AP605" s="1">
        <v>1579.45</v>
      </c>
      <c r="AQ605" s="1">
        <v>2085.04</v>
      </c>
      <c r="AR605" s="1">
        <v>7013.12</v>
      </c>
      <c r="AS605">
        <v>693.72</v>
      </c>
      <c r="AT605">
        <v>401.04</v>
      </c>
      <c r="AU605" s="1">
        <v>11772.36</v>
      </c>
      <c r="AV605" s="1">
        <v>3888.5</v>
      </c>
      <c r="AW605">
        <v>0.29139999999999999</v>
      </c>
      <c r="AX605" s="1">
        <v>7150.24</v>
      </c>
      <c r="AY605">
        <v>0.53590000000000004</v>
      </c>
      <c r="AZ605" s="1">
        <v>1686.92</v>
      </c>
      <c r="BA605">
        <v>0.12640000000000001</v>
      </c>
      <c r="BB605">
        <v>617.29</v>
      </c>
      <c r="BC605">
        <v>4.6300000000000001E-2</v>
      </c>
      <c r="BD605" s="1">
        <v>13342.96</v>
      </c>
      <c r="BE605" s="1">
        <v>2478.69</v>
      </c>
      <c r="BF605">
        <v>0.44259999999999999</v>
      </c>
      <c r="BG605">
        <v>0.56000000000000005</v>
      </c>
      <c r="BH605">
        <v>0.21110000000000001</v>
      </c>
      <c r="BI605">
        <v>0.184</v>
      </c>
      <c r="BJ605">
        <v>3.0499999999999999E-2</v>
      </c>
      <c r="BK605">
        <v>1.4500000000000001E-2</v>
      </c>
    </row>
    <row r="606" spans="1:63" x14ac:dyDescent="0.25">
      <c r="A606" t="s">
        <v>608</v>
      </c>
      <c r="B606">
        <v>45161</v>
      </c>
      <c r="C606">
        <v>18.95</v>
      </c>
      <c r="D606">
        <v>323.89999999999998</v>
      </c>
      <c r="E606" s="1">
        <v>6138.72</v>
      </c>
      <c r="F606" s="1">
        <v>4597.74</v>
      </c>
      <c r="G606">
        <v>2.8999999999999998E-3</v>
      </c>
      <c r="H606">
        <v>6.9999999999999999E-4</v>
      </c>
      <c r="I606">
        <v>0.41589999999999999</v>
      </c>
      <c r="J606">
        <v>1.5E-3</v>
      </c>
      <c r="K606">
        <v>0.11</v>
      </c>
      <c r="L606">
        <v>0.36020000000000002</v>
      </c>
      <c r="M606">
        <v>0.10879999999999999</v>
      </c>
      <c r="N606">
        <v>0.98399999999999999</v>
      </c>
      <c r="O606">
        <v>4.6800000000000001E-2</v>
      </c>
      <c r="P606">
        <v>0.19089999999999999</v>
      </c>
      <c r="Q606" s="1">
        <v>59011.01</v>
      </c>
      <c r="R606">
        <v>0.2893</v>
      </c>
      <c r="S606">
        <v>0.17730000000000001</v>
      </c>
      <c r="T606">
        <v>0.53339999999999999</v>
      </c>
      <c r="U606">
        <v>48.53</v>
      </c>
      <c r="V606" s="1">
        <v>80944.399999999994</v>
      </c>
      <c r="W606">
        <v>125.24</v>
      </c>
      <c r="X606" s="1">
        <v>72748.800000000003</v>
      </c>
      <c r="Y606">
        <v>0.63790000000000002</v>
      </c>
      <c r="Z606">
        <v>0.28339999999999999</v>
      </c>
      <c r="AA606">
        <v>7.8700000000000006E-2</v>
      </c>
      <c r="AB606">
        <v>0.36209999999999998</v>
      </c>
      <c r="AC606">
        <v>72.75</v>
      </c>
      <c r="AD606" s="1">
        <v>3247.07</v>
      </c>
      <c r="AE606">
        <v>422.15</v>
      </c>
      <c r="AF606" s="1">
        <v>64430.85</v>
      </c>
      <c r="AG606" t="s">
        <v>4</v>
      </c>
      <c r="AH606" s="1">
        <v>24955</v>
      </c>
      <c r="AI606" s="1">
        <v>36970.800000000003</v>
      </c>
      <c r="AJ606">
        <v>60.75</v>
      </c>
      <c r="AK606">
        <v>40.65</v>
      </c>
      <c r="AL606">
        <v>47.66</v>
      </c>
      <c r="AM606">
        <v>4.6500000000000004</v>
      </c>
      <c r="AN606">
        <v>2.13</v>
      </c>
      <c r="AO606">
        <v>1.1577999999999999</v>
      </c>
      <c r="AP606" s="1">
        <v>2174.15</v>
      </c>
      <c r="AQ606" s="1">
        <v>2845.43</v>
      </c>
      <c r="AR606" s="1">
        <v>7578.88</v>
      </c>
      <c r="AS606">
        <v>964.46</v>
      </c>
      <c r="AT606">
        <v>567.46</v>
      </c>
      <c r="AU606" s="1">
        <v>14130.38</v>
      </c>
      <c r="AV606" s="1">
        <v>11835.63</v>
      </c>
      <c r="AW606">
        <v>0.64149999999999996</v>
      </c>
      <c r="AX606" s="1">
        <v>3847.34</v>
      </c>
      <c r="AY606">
        <v>0.20849999999999999</v>
      </c>
      <c r="AZ606">
        <v>800.84</v>
      </c>
      <c r="BA606">
        <v>4.3400000000000001E-2</v>
      </c>
      <c r="BB606" s="1">
        <v>1967.41</v>
      </c>
      <c r="BC606">
        <v>0.1066</v>
      </c>
      <c r="BD606" s="1">
        <v>18451.22</v>
      </c>
      <c r="BE606" s="1">
        <v>6235.02</v>
      </c>
      <c r="BF606">
        <v>3.8961000000000001</v>
      </c>
      <c r="BG606">
        <v>0.45319999999999999</v>
      </c>
      <c r="BH606">
        <v>0.18210000000000001</v>
      </c>
      <c r="BI606">
        <v>0.32700000000000001</v>
      </c>
      <c r="BJ606">
        <v>2.5899999999999999E-2</v>
      </c>
      <c r="BK606">
        <v>1.1900000000000001E-2</v>
      </c>
    </row>
    <row r="607" spans="1:63" x14ac:dyDescent="0.25">
      <c r="A607" t="s">
        <v>609</v>
      </c>
      <c r="B607">
        <v>49544</v>
      </c>
      <c r="C607">
        <v>111.9</v>
      </c>
      <c r="D607">
        <v>12.64</v>
      </c>
      <c r="E607" s="1">
        <v>1414.84</v>
      </c>
      <c r="F607" s="1">
        <v>1373.76</v>
      </c>
      <c r="G607">
        <v>2E-3</v>
      </c>
      <c r="H607">
        <v>5.9999999999999995E-4</v>
      </c>
      <c r="I607">
        <v>6.7999999999999996E-3</v>
      </c>
      <c r="J607">
        <v>1.1000000000000001E-3</v>
      </c>
      <c r="K607">
        <v>1.55E-2</v>
      </c>
      <c r="L607">
        <v>0.95430000000000004</v>
      </c>
      <c r="M607">
        <v>1.9699999999999999E-2</v>
      </c>
      <c r="N607">
        <v>0.371</v>
      </c>
      <c r="O607">
        <v>8.9999999999999998E-4</v>
      </c>
      <c r="P607">
        <v>0.14530000000000001</v>
      </c>
      <c r="Q607" s="1">
        <v>55660.54</v>
      </c>
      <c r="R607">
        <v>0.2298</v>
      </c>
      <c r="S607">
        <v>0.16270000000000001</v>
      </c>
      <c r="T607">
        <v>0.60740000000000005</v>
      </c>
      <c r="U607">
        <v>12.29</v>
      </c>
      <c r="V607" s="1">
        <v>70626.350000000006</v>
      </c>
      <c r="W607">
        <v>110.51</v>
      </c>
      <c r="X607" s="1">
        <v>155867.97</v>
      </c>
      <c r="Y607">
        <v>0.84109999999999996</v>
      </c>
      <c r="Z607">
        <v>6.0999999999999999E-2</v>
      </c>
      <c r="AA607">
        <v>9.8000000000000004E-2</v>
      </c>
      <c r="AB607">
        <v>0.15890000000000001</v>
      </c>
      <c r="AC607">
        <v>155.87</v>
      </c>
      <c r="AD607" s="1">
        <v>4014.11</v>
      </c>
      <c r="AE607">
        <v>471.93</v>
      </c>
      <c r="AF607" s="1">
        <v>146594.82</v>
      </c>
      <c r="AG607" t="s">
        <v>4</v>
      </c>
      <c r="AH607" s="1">
        <v>35928</v>
      </c>
      <c r="AI607" s="1">
        <v>54215.47</v>
      </c>
      <c r="AJ607">
        <v>37.369999999999997</v>
      </c>
      <c r="AK607">
        <v>24.19</v>
      </c>
      <c r="AL607">
        <v>26.98</v>
      </c>
      <c r="AM607">
        <v>4.29</v>
      </c>
      <c r="AN607" s="1">
        <v>1307.74</v>
      </c>
      <c r="AO607">
        <v>1.1075999999999999</v>
      </c>
      <c r="AP607" s="1">
        <v>1432.43</v>
      </c>
      <c r="AQ607" s="1">
        <v>2380.06</v>
      </c>
      <c r="AR607" s="1">
        <v>6394.19</v>
      </c>
      <c r="AS607">
        <v>569.48</v>
      </c>
      <c r="AT607">
        <v>369.01</v>
      </c>
      <c r="AU607" s="1">
        <v>11145.18</v>
      </c>
      <c r="AV607" s="1">
        <v>6384.7</v>
      </c>
      <c r="AW607">
        <v>0.50690000000000002</v>
      </c>
      <c r="AX607" s="1">
        <v>4115.4799999999996</v>
      </c>
      <c r="AY607">
        <v>0.32679999999999998</v>
      </c>
      <c r="AZ607" s="1">
        <v>1359.7</v>
      </c>
      <c r="BA607">
        <v>0.108</v>
      </c>
      <c r="BB607">
        <v>735.09</v>
      </c>
      <c r="BC607">
        <v>5.8400000000000001E-2</v>
      </c>
      <c r="BD607" s="1">
        <v>12594.97</v>
      </c>
      <c r="BE607" s="1">
        <v>5507.98</v>
      </c>
      <c r="BF607">
        <v>1.6792</v>
      </c>
      <c r="BG607">
        <v>0.5171</v>
      </c>
      <c r="BH607">
        <v>0.2253</v>
      </c>
      <c r="BI607">
        <v>0.2016</v>
      </c>
      <c r="BJ607">
        <v>3.6700000000000003E-2</v>
      </c>
      <c r="BK607">
        <v>1.9300000000000001E-2</v>
      </c>
    </row>
    <row r="608" spans="1:63" x14ac:dyDescent="0.25">
      <c r="A608" t="s">
        <v>610</v>
      </c>
      <c r="B608">
        <v>45179</v>
      </c>
      <c r="C608">
        <v>16.899999999999999</v>
      </c>
      <c r="D608">
        <v>238.3</v>
      </c>
      <c r="E608" s="1">
        <v>4028.46</v>
      </c>
      <c r="F608" s="1">
        <v>3418.37</v>
      </c>
      <c r="G608">
        <v>3.3E-3</v>
      </c>
      <c r="H608">
        <v>6.9999999999999999E-4</v>
      </c>
      <c r="I608">
        <v>0.2293</v>
      </c>
      <c r="J608">
        <v>1.5E-3</v>
      </c>
      <c r="K608">
        <v>8.6900000000000005E-2</v>
      </c>
      <c r="L608">
        <v>0.55300000000000005</v>
      </c>
      <c r="M608">
        <v>0.12540000000000001</v>
      </c>
      <c r="N608">
        <v>0.97060000000000002</v>
      </c>
      <c r="O608">
        <v>3.4500000000000003E-2</v>
      </c>
      <c r="P608">
        <v>0.1893</v>
      </c>
      <c r="Q608" s="1">
        <v>58250.01</v>
      </c>
      <c r="R608">
        <v>0.2782</v>
      </c>
      <c r="S608">
        <v>0.17419999999999999</v>
      </c>
      <c r="T608">
        <v>0.54759999999999998</v>
      </c>
      <c r="U608">
        <v>28.94</v>
      </c>
      <c r="V608" s="1">
        <v>80231.73</v>
      </c>
      <c r="W608">
        <v>136.49</v>
      </c>
      <c r="X608" s="1">
        <v>84680.46</v>
      </c>
      <c r="Y608">
        <v>0.64910000000000001</v>
      </c>
      <c r="Z608">
        <v>0.2717</v>
      </c>
      <c r="AA608">
        <v>7.9299999999999995E-2</v>
      </c>
      <c r="AB608">
        <v>0.35089999999999999</v>
      </c>
      <c r="AC608">
        <v>84.68</v>
      </c>
      <c r="AD608" s="1">
        <v>3255.4</v>
      </c>
      <c r="AE608">
        <v>409.39</v>
      </c>
      <c r="AF608" s="1">
        <v>75692.800000000003</v>
      </c>
      <c r="AG608" t="s">
        <v>4</v>
      </c>
      <c r="AH608" s="1">
        <v>25885</v>
      </c>
      <c r="AI608" s="1">
        <v>39676.36</v>
      </c>
      <c r="AJ608">
        <v>53.92</v>
      </c>
      <c r="AK608">
        <v>35.43</v>
      </c>
      <c r="AL608">
        <v>40.75</v>
      </c>
      <c r="AM608">
        <v>4.5999999999999996</v>
      </c>
      <c r="AN608">
        <v>2.13</v>
      </c>
      <c r="AO608">
        <v>1.0015000000000001</v>
      </c>
      <c r="AP608" s="1">
        <v>1734.63</v>
      </c>
      <c r="AQ608" s="1">
        <v>2550.5300000000002</v>
      </c>
      <c r="AR608" s="1">
        <v>7287.14</v>
      </c>
      <c r="AS608">
        <v>858.95</v>
      </c>
      <c r="AT608">
        <v>521.07000000000005</v>
      </c>
      <c r="AU608" s="1">
        <v>12952.32</v>
      </c>
      <c r="AV608" s="1">
        <v>10014.43</v>
      </c>
      <c r="AW608">
        <v>0.62570000000000003</v>
      </c>
      <c r="AX608" s="1">
        <v>3313.11</v>
      </c>
      <c r="AY608">
        <v>0.20699999999999999</v>
      </c>
      <c r="AZ608">
        <v>917.47</v>
      </c>
      <c r="BA608">
        <v>5.7299999999999997E-2</v>
      </c>
      <c r="BB608" s="1">
        <v>1758.9</v>
      </c>
      <c r="BC608">
        <v>0.1099</v>
      </c>
      <c r="BD608" s="1">
        <v>16003.91</v>
      </c>
      <c r="BE608" s="1">
        <v>6514.14</v>
      </c>
      <c r="BF608">
        <v>3.4396</v>
      </c>
      <c r="BG608">
        <v>0.48859999999999998</v>
      </c>
      <c r="BH608">
        <v>0.20180000000000001</v>
      </c>
      <c r="BI608">
        <v>0.27150000000000002</v>
      </c>
      <c r="BJ608">
        <v>2.75E-2</v>
      </c>
      <c r="BK608">
        <v>1.06E-2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13" workbookViewId="0">
      <selection activeCell="B21" sqref="B21"/>
    </sheetView>
  </sheetViews>
  <sheetFormatPr defaultRowHeight="15" x14ac:dyDescent="0.25"/>
  <cols>
    <col min="1" max="1" width="64.42578125" bestFit="1" customWidth="1"/>
    <col min="2" max="2" width="11.85546875" style="13" bestFit="1" customWidth="1"/>
  </cols>
  <sheetData>
    <row r="1" spans="1:2" x14ac:dyDescent="0.25">
      <c r="A1" t="s">
        <v>812</v>
      </c>
      <c r="B1" s="13">
        <v>67.94</v>
      </c>
    </row>
    <row r="2" spans="1:2" x14ac:dyDescent="0.25">
      <c r="A2" t="s">
        <v>813</v>
      </c>
      <c r="B2" s="13">
        <v>41.05</v>
      </c>
    </row>
    <row r="3" spans="1:2" x14ac:dyDescent="0.25">
      <c r="A3" t="s">
        <v>814</v>
      </c>
      <c r="B3" s="14">
        <v>2788.81</v>
      </c>
    </row>
    <row r="4" spans="1:2" x14ac:dyDescent="0.25">
      <c r="A4" t="s">
        <v>815</v>
      </c>
      <c r="B4" s="14">
        <v>2559.77</v>
      </c>
    </row>
    <row r="5" spans="1:2" x14ac:dyDescent="0.25">
      <c r="A5" t="s">
        <v>816</v>
      </c>
      <c r="B5" s="15">
        <v>2.5999999999999999E-2</v>
      </c>
    </row>
    <row r="6" spans="1:2" x14ac:dyDescent="0.25">
      <c r="A6" t="s">
        <v>817</v>
      </c>
      <c r="B6" s="15">
        <v>8.9999999999999998E-4</v>
      </c>
    </row>
    <row r="7" spans="1:2" x14ac:dyDescent="0.25">
      <c r="A7" t="s">
        <v>818</v>
      </c>
      <c r="B7" s="15">
        <v>0.14680000000000001</v>
      </c>
    </row>
    <row r="8" spans="1:2" x14ac:dyDescent="0.25">
      <c r="A8" t="s">
        <v>819</v>
      </c>
      <c r="B8" s="15">
        <v>1.1999999999999999E-3</v>
      </c>
    </row>
    <row r="9" spans="1:2" x14ac:dyDescent="0.25">
      <c r="A9" t="s">
        <v>820</v>
      </c>
      <c r="B9" s="15">
        <v>5.9200000000000003E-2</v>
      </c>
    </row>
    <row r="10" spans="1:2" x14ac:dyDescent="0.25">
      <c r="A10" t="s">
        <v>821</v>
      </c>
      <c r="B10" s="15">
        <v>0.71309999999999996</v>
      </c>
    </row>
    <row r="11" spans="1:2" x14ac:dyDescent="0.25">
      <c r="A11" t="s">
        <v>822</v>
      </c>
      <c r="B11" s="15">
        <v>5.2699999999999997E-2</v>
      </c>
    </row>
    <row r="12" spans="1:2" x14ac:dyDescent="0.25">
      <c r="A12" t="s">
        <v>823</v>
      </c>
      <c r="B12" s="15">
        <v>0.4793</v>
      </c>
    </row>
    <row r="13" spans="1:2" x14ac:dyDescent="0.25">
      <c r="A13" t="s">
        <v>824</v>
      </c>
      <c r="B13" s="15">
        <v>3.1800000000000002E-2</v>
      </c>
    </row>
    <row r="14" spans="1:2" x14ac:dyDescent="0.25">
      <c r="A14" t="s">
        <v>825</v>
      </c>
      <c r="B14" s="15">
        <v>0.1527</v>
      </c>
    </row>
    <row r="15" spans="1:2" x14ac:dyDescent="0.25">
      <c r="A15" t="s">
        <v>826</v>
      </c>
      <c r="B15" s="16">
        <v>63915.82</v>
      </c>
    </row>
    <row r="16" spans="1:2" x14ac:dyDescent="0.25">
      <c r="A16" t="s">
        <v>827</v>
      </c>
      <c r="B16" s="15">
        <v>0.22650000000000001</v>
      </c>
    </row>
    <row r="17" spans="1:2" x14ac:dyDescent="0.25">
      <c r="A17" t="s">
        <v>828</v>
      </c>
      <c r="B17" s="15">
        <v>0.18340000000000001</v>
      </c>
    </row>
    <row r="18" spans="1:2" x14ac:dyDescent="0.25">
      <c r="A18" t="s">
        <v>829</v>
      </c>
      <c r="B18" s="15">
        <v>0.59009999999999996</v>
      </c>
    </row>
    <row r="19" spans="1:2" x14ac:dyDescent="0.25">
      <c r="A19" t="s">
        <v>830</v>
      </c>
      <c r="B19" s="13">
        <v>20.14</v>
      </c>
    </row>
    <row r="20" spans="1:2" x14ac:dyDescent="0.25">
      <c r="A20" t="s">
        <v>831</v>
      </c>
      <c r="B20" s="16">
        <v>83223.47</v>
      </c>
    </row>
    <row r="21" spans="1:2" x14ac:dyDescent="0.25">
      <c r="A21" t="s">
        <v>832</v>
      </c>
      <c r="B21" s="13">
        <v>135.72</v>
      </c>
    </row>
    <row r="22" spans="1:2" x14ac:dyDescent="0.25">
      <c r="A22" t="s">
        <v>833</v>
      </c>
      <c r="B22" s="16">
        <v>162294.32999999999</v>
      </c>
    </row>
    <row r="23" spans="1:2" x14ac:dyDescent="0.25">
      <c r="A23" t="s">
        <v>834</v>
      </c>
      <c r="B23" s="15">
        <v>0.72860000000000003</v>
      </c>
    </row>
    <row r="24" spans="1:2" x14ac:dyDescent="0.25">
      <c r="A24" t="s">
        <v>835</v>
      </c>
      <c r="B24" s="15">
        <v>0.2024</v>
      </c>
    </row>
    <row r="25" spans="1:2" x14ac:dyDescent="0.25">
      <c r="A25" t="s">
        <v>836</v>
      </c>
      <c r="B25" s="15">
        <v>6.9000000000000006E-2</v>
      </c>
    </row>
    <row r="26" spans="1:2" x14ac:dyDescent="0.25">
      <c r="A26" t="s">
        <v>837</v>
      </c>
      <c r="B26" s="15">
        <v>0.27139999999999997</v>
      </c>
    </row>
    <row r="27" spans="1:2" x14ac:dyDescent="0.25">
      <c r="A27" t="s">
        <v>838</v>
      </c>
      <c r="B27" s="16">
        <v>162.29</v>
      </c>
    </row>
    <row r="28" spans="1:2" x14ac:dyDescent="0.25">
      <c r="A28" t="s">
        <v>839</v>
      </c>
      <c r="B28" s="16">
        <v>6194</v>
      </c>
    </row>
    <row r="29" spans="1:2" x14ac:dyDescent="0.25">
      <c r="A29" t="s">
        <v>840</v>
      </c>
      <c r="B29" s="16">
        <v>652.99</v>
      </c>
    </row>
    <row r="30" spans="1:2" x14ac:dyDescent="0.25">
      <c r="A30" t="s">
        <v>841</v>
      </c>
      <c r="B30" s="16">
        <v>159551.98000000001</v>
      </c>
    </row>
    <row r="31" spans="1:2" x14ac:dyDescent="0.25">
      <c r="A31" t="s">
        <v>842</v>
      </c>
      <c r="B31" s="13" t="s">
        <v>4</v>
      </c>
    </row>
    <row r="32" spans="1:2" x14ac:dyDescent="0.25">
      <c r="A32" t="s">
        <v>843</v>
      </c>
      <c r="B32" s="16">
        <v>34091</v>
      </c>
    </row>
    <row r="33" spans="1:2" x14ac:dyDescent="0.25">
      <c r="A33" t="s">
        <v>844</v>
      </c>
      <c r="B33" s="16">
        <v>82435</v>
      </c>
    </row>
    <row r="34" spans="1:2" x14ac:dyDescent="0.25">
      <c r="A34" t="s">
        <v>845</v>
      </c>
      <c r="B34" s="13">
        <v>49.93</v>
      </c>
    </row>
    <row r="35" spans="1:2" x14ac:dyDescent="0.25">
      <c r="A35" t="s">
        <v>846</v>
      </c>
      <c r="B35" s="13">
        <v>30.35</v>
      </c>
    </row>
    <row r="36" spans="1:2" x14ac:dyDescent="0.25">
      <c r="A36" t="s">
        <v>847</v>
      </c>
      <c r="B36" s="13">
        <v>35.44</v>
      </c>
    </row>
    <row r="37" spans="1:2" x14ac:dyDescent="0.25">
      <c r="A37" t="s">
        <v>848</v>
      </c>
      <c r="B37" s="13">
        <v>4.4800000000000004</v>
      </c>
    </row>
    <row r="38" spans="1:2" x14ac:dyDescent="0.25">
      <c r="A38" t="s">
        <v>849</v>
      </c>
      <c r="B38" s="16">
        <v>1442.89</v>
      </c>
    </row>
    <row r="39" spans="1:2" x14ac:dyDescent="0.25">
      <c r="A39" t="s">
        <v>850</v>
      </c>
      <c r="B39" s="13">
        <v>1</v>
      </c>
    </row>
    <row r="40" spans="1:2" x14ac:dyDescent="0.25">
      <c r="A40" t="s">
        <v>851</v>
      </c>
      <c r="B40" s="16">
        <v>1659.31</v>
      </c>
    </row>
    <row r="41" spans="1:2" x14ac:dyDescent="0.25">
      <c r="A41" t="s">
        <v>852</v>
      </c>
      <c r="B41" s="16">
        <v>2350.71</v>
      </c>
    </row>
    <row r="42" spans="1:2" x14ac:dyDescent="0.25">
      <c r="A42" t="s">
        <v>853</v>
      </c>
      <c r="B42" s="16">
        <v>7248.88</v>
      </c>
    </row>
    <row r="43" spans="1:2" x14ac:dyDescent="0.25">
      <c r="A43" t="s">
        <v>854</v>
      </c>
      <c r="B43" s="16">
        <v>786.97</v>
      </c>
    </row>
    <row r="44" spans="1:2" x14ac:dyDescent="0.25">
      <c r="A44" t="s">
        <v>855</v>
      </c>
      <c r="B44" s="16">
        <v>426.54</v>
      </c>
    </row>
    <row r="45" spans="1:2" x14ac:dyDescent="0.25">
      <c r="A45" t="s">
        <v>856</v>
      </c>
      <c r="B45" s="16">
        <v>12472.4</v>
      </c>
    </row>
    <row r="46" spans="1:2" x14ac:dyDescent="0.25">
      <c r="A46" t="s">
        <v>857</v>
      </c>
      <c r="B46" s="16">
        <v>6170.9</v>
      </c>
    </row>
    <row r="47" spans="1:2" x14ac:dyDescent="0.25">
      <c r="A47" t="s">
        <v>858</v>
      </c>
      <c r="B47" s="15">
        <v>0.42559999999999998</v>
      </c>
    </row>
    <row r="48" spans="1:2" x14ac:dyDescent="0.25">
      <c r="A48" t="s">
        <v>859</v>
      </c>
      <c r="B48" s="16">
        <v>6117.18</v>
      </c>
    </row>
    <row r="49" spans="1:2" x14ac:dyDescent="0.25">
      <c r="A49" t="s">
        <v>860</v>
      </c>
      <c r="B49" s="15">
        <v>0.4219</v>
      </c>
    </row>
    <row r="50" spans="1:2" x14ac:dyDescent="0.25">
      <c r="A50" t="s">
        <v>861</v>
      </c>
      <c r="B50" s="16">
        <v>1198.83</v>
      </c>
    </row>
    <row r="51" spans="1:2" x14ac:dyDescent="0.25">
      <c r="A51" t="s">
        <v>862</v>
      </c>
      <c r="B51" s="15">
        <v>8.2699999999999996E-2</v>
      </c>
    </row>
    <row r="52" spans="1:2" x14ac:dyDescent="0.25">
      <c r="A52" t="s">
        <v>863</v>
      </c>
      <c r="B52" s="16">
        <v>1010.75</v>
      </c>
    </row>
    <row r="53" spans="1:2" x14ac:dyDescent="0.25">
      <c r="A53" t="s">
        <v>864</v>
      </c>
      <c r="B53" s="15">
        <v>6.9699999999999998E-2</v>
      </c>
    </row>
    <row r="54" spans="1:2" x14ac:dyDescent="0.25">
      <c r="A54" t="s">
        <v>865</v>
      </c>
      <c r="B54" s="16">
        <v>14497.66</v>
      </c>
    </row>
    <row r="55" spans="1:2" x14ac:dyDescent="0.25">
      <c r="A55" t="s">
        <v>866</v>
      </c>
      <c r="B55" s="16">
        <v>4102.68</v>
      </c>
    </row>
    <row r="56" spans="1:2" x14ac:dyDescent="0.25">
      <c r="A56" t="s">
        <v>867</v>
      </c>
      <c r="B56" s="15">
        <v>0.8962</v>
      </c>
    </row>
    <row r="57" spans="1:2" x14ac:dyDescent="0.25">
      <c r="A57" t="s">
        <v>868</v>
      </c>
      <c r="B57" s="15">
        <v>0.53439999999999999</v>
      </c>
    </row>
    <row r="58" spans="1:2" x14ac:dyDescent="0.25">
      <c r="A58" t="s">
        <v>869</v>
      </c>
      <c r="B58" s="15">
        <v>0.21190000000000001</v>
      </c>
    </row>
    <row r="59" spans="1:2" x14ac:dyDescent="0.25">
      <c r="A59" t="s">
        <v>870</v>
      </c>
      <c r="B59" s="15">
        <v>0.2079</v>
      </c>
    </row>
    <row r="60" spans="1:2" x14ac:dyDescent="0.25">
      <c r="A60" t="s">
        <v>871</v>
      </c>
      <c r="B60" s="15">
        <v>2.9399999999999999E-2</v>
      </c>
    </row>
    <row r="61" spans="1:2" x14ac:dyDescent="0.25">
      <c r="A61" t="s">
        <v>872</v>
      </c>
      <c r="B61" s="15">
        <v>1.6299999999999999E-2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9"/>
  <sheetViews>
    <sheetView topLeftCell="A2" workbookViewId="0">
      <selection activeCell="A3" sqref="A3:A609"/>
    </sheetView>
  </sheetViews>
  <sheetFormatPr defaultRowHeight="15" x14ac:dyDescent="0.25"/>
  <cols>
    <col min="1" max="1" width="26.28515625" bestFit="1" customWidth="1"/>
  </cols>
  <sheetData>
    <row r="1" spans="1:2" x14ac:dyDescent="0.25">
      <c r="A1" t="s">
        <v>629</v>
      </c>
      <c r="B1" t="s">
        <v>1</v>
      </c>
    </row>
    <row r="3" spans="1:2" x14ac:dyDescent="0.25">
      <c r="A3" t="s">
        <v>3</v>
      </c>
      <c r="B3">
        <v>45187</v>
      </c>
    </row>
    <row r="4" spans="1:2" x14ac:dyDescent="0.25">
      <c r="A4" t="s">
        <v>5</v>
      </c>
      <c r="B4">
        <v>49494</v>
      </c>
    </row>
    <row r="5" spans="1:2" x14ac:dyDescent="0.25">
      <c r="A5" t="s">
        <v>6</v>
      </c>
      <c r="B5">
        <v>43489</v>
      </c>
    </row>
    <row r="6" spans="1:2" x14ac:dyDescent="0.25">
      <c r="A6" t="s">
        <v>7</v>
      </c>
      <c r="B6">
        <v>45906</v>
      </c>
    </row>
    <row r="7" spans="1:2" x14ac:dyDescent="0.25">
      <c r="A7" t="s">
        <v>8</v>
      </c>
      <c r="B7">
        <v>45757</v>
      </c>
    </row>
    <row r="8" spans="1:2" x14ac:dyDescent="0.25">
      <c r="A8" t="s">
        <v>9</v>
      </c>
      <c r="B8">
        <v>43497</v>
      </c>
    </row>
    <row r="9" spans="1:2" x14ac:dyDescent="0.25">
      <c r="A9" t="s">
        <v>10</v>
      </c>
      <c r="B9">
        <v>46847</v>
      </c>
    </row>
    <row r="10" spans="1:2" x14ac:dyDescent="0.25">
      <c r="A10" t="s">
        <v>11</v>
      </c>
      <c r="B10">
        <v>45195</v>
      </c>
    </row>
    <row r="11" spans="1:2" x14ac:dyDescent="0.25">
      <c r="A11" t="s">
        <v>12</v>
      </c>
      <c r="B11">
        <v>49759</v>
      </c>
    </row>
    <row r="12" spans="1:2" x14ac:dyDescent="0.25">
      <c r="A12" t="s">
        <v>13</v>
      </c>
      <c r="B12">
        <v>46623</v>
      </c>
    </row>
    <row r="13" spans="1:2" x14ac:dyDescent="0.25">
      <c r="A13" t="s">
        <v>14</v>
      </c>
      <c r="B13">
        <v>48207</v>
      </c>
    </row>
    <row r="14" spans="1:2" x14ac:dyDescent="0.25">
      <c r="A14" t="s">
        <v>15</v>
      </c>
      <c r="B14">
        <v>48991</v>
      </c>
    </row>
    <row r="15" spans="1:2" x14ac:dyDescent="0.25">
      <c r="A15" t="s">
        <v>16</v>
      </c>
      <c r="B15">
        <v>47415</v>
      </c>
    </row>
    <row r="16" spans="1:2" x14ac:dyDescent="0.25">
      <c r="A16" t="s">
        <v>17</v>
      </c>
      <c r="B16">
        <v>46631</v>
      </c>
    </row>
    <row r="17" spans="1:2" x14ac:dyDescent="0.25">
      <c r="A17" t="s">
        <v>18</v>
      </c>
      <c r="B17">
        <v>47043</v>
      </c>
    </row>
    <row r="18" spans="1:2" x14ac:dyDescent="0.25">
      <c r="A18" t="s">
        <v>19</v>
      </c>
      <c r="B18">
        <v>47423</v>
      </c>
    </row>
    <row r="19" spans="1:2" x14ac:dyDescent="0.25">
      <c r="A19" t="s">
        <v>20</v>
      </c>
      <c r="B19">
        <v>43505</v>
      </c>
    </row>
    <row r="20" spans="1:2" x14ac:dyDescent="0.25">
      <c r="A20" t="s">
        <v>21</v>
      </c>
      <c r="B20">
        <v>43513</v>
      </c>
    </row>
    <row r="21" spans="1:2" x14ac:dyDescent="0.25">
      <c r="A21" t="s">
        <v>22</v>
      </c>
      <c r="B21">
        <v>43521</v>
      </c>
    </row>
    <row r="22" spans="1:2" x14ac:dyDescent="0.25">
      <c r="A22" t="s">
        <v>23</v>
      </c>
      <c r="B22">
        <v>49171</v>
      </c>
    </row>
    <row r="23" spans="1:2" x14ac:dyDescent="0.25">
      <c r="A23" t="s">
        <v>24</v>
      </c>
      <c r="B23">
        <v>48298</v>
      </c>
    </row>
    <row r="24" spans="1:2" x14ac:dyDescent="0.25">
      <c r="A24" t="s">
        <v>25</v>
      </c>
      <c r="B24">
        <v>48124</v>
      </c>
    </row>
    <row r="25" spans="1:2" x14ac:dyDescent="0.25">
      <c r="A25" t="s">
        <v>26</v>
      </c>
      <c r="B25">
        <v>48116</v>
      </c>
    </row>
    <row r="26" spans="1:2" x14ac:dyDescent="0.25">
      <c r="A26" t="s">
        <v>27</v>
      </c>
      <c r="B26">
        <v>46706</v>
      </c>
    </row>
    <row r="27" spans="1:2" x14ac:dyDescent="0.25">
      <c r="A27" t="s">
        <v>28</v>
      </c>
      <c r="B27">
        <v>43539</v>
      </c>
    </row>
    <row r="28" spans="1:2" x14ac:dyDescent="0.25">
      <c r="A28" t="s">
        <v>29</v>
      </c>
      <c r="B28">
        <v>45203</v>
      </c>
    </row>
    <row r="29" spans="1:2" x14ac:dyDescent="0.25">
      <c r="A29" t="s">
        <v>30</v>
      </c>
      <c r="B29">
        <v>46300</v>
      </c>
    </row>
    <row r="30" spans="1:2" x14ac:dyDescent="0.25">
      <c r="A30" t="s">
        <v>31</v>
      </c>
      <c r="B30">
        <v>45765</v>
      </c>
    </row>
    <row r="31" spans="1:2" x14ac:dyDescent="0.25">
      <c r="A31" t="s">
        <v>32</v>
      </c>
      <c r="B31">
        <v>43547</v>
      </c>
    </row>
    <row r="32" spans="1:2" x14ac:dyDescent="0.25">
      <c r="A32" t="s">
        <v>33</v>
      </c>
      <c r="B32">
        <v>43554</v>
      </c>
    </row>
    <row r="33" spans="1:2" x14ac:dyDescent="0.25">
      <c r="A33" t="s">
        <v>34</v>
      </c>
      <c r="B33">
        <v>46425</v>
      </c>
    </row>
    <row r="34" spans="1:2" x14ac:dyDescent="0.25">
      <c r="A34" t="s">
        <v>35</v>
      </c>
      <c r="B34">
        <v>47241</v>
      </c>
    </row>
    <row r="35" spans="1:2" x14ac:dyDescent="0.25">
      <c r="A35" t="s">
        <v>36</v>
      </c>
      <c r="B35">
        <v>43562</v>
      </c>
    </row>
    <row r="36" spans="1:2" x14ac:dyDescent="0.25">
      <c r="A36" t="s">
        <v>37</v>
      </c>
      <c r="B36">
        <v>43570</v>
      </c>
    </row>
    <row r="37" spans="1:2" x14ac:dyDescent="0.25">
      <c r="A37" t="s">
        <v>38</v>
      </c>
      <c r="B37">
        <v>43588</v>
      </c>
    </row>
    <row r="38" spans="1:2" x14ac:dyDescent="0.25">
      <c r="A38" t="s">
        <v>39</v>
      </c>
      <c r="B38">
        <v>43596</v>
      </c>
    </row>
    <row r="39" spans="1:2" x14ac:dyDescent="0.25">
      <c r="A39" t="s">
        <v>40</v>
      </c>
      <c r="B39">
        <v>43604</v>
      </c>
    </row>
    <row r="40" spans="1:2" x14ac:dyDescent="0.25">
      <c r="A40" t="s">
        <v>41</v>
      </c>
      <c r="B40">
        <v>48074</v>
      </c>
    </row>
    <row r="41" spans="1:2" x14ac:dyDescent="0.25">
      <c r="A41" t="s">
        <v>42</v>
      </c>
      <c r="B41">
        <v>48926</v>
      </c>
    </row>
    <row r="42" spans="1:2" x14ac:dyDescent="0.25">
      <c r="A42" t="s">
        <v>43</v>
      </c>
      <c r="B42">
        <v>43612</v>
      </c>
    </row>
    <row r="43" spans="1:2" x14ac:dyDescent="0.25">
      <c r="A43" t="s">
        <v>44</v>
      </c>
      <c r="B43">
        <v>47167</v>
      </c>
    </row>
    <row r="44" spans="1:2" x14ac:dyDescent="0.25">
      <c r="A44" t="s">
        <v>45</v>
      </c>
      <c r="B44">
        <v>46854</v>
      </c>
    </row>
    <row r="45" spans="1:2" x14ac:dyDescent="0.25">
      <c r="A45" t="s">
        <v>46</v>
      </c>
      <c r="B45">
        <v>48611</v>
      </c>
    </row>
    <row r="46" spans="1:2" x14ac:dyDescent="0.25">
      <c r="A46" t="s">
        <v>47</v>
      </c>
      <c r="B46">
        <v>46318</v>
      </c>
    </row>
    <row r="47" spans="1:2" x14ac:dyDescent="0.25">
      <c r="A47" t="s">
        <v>48</v>
      </c>
      <c r="B47">
        <v>43620</v>
      </c>
    </row>
    <row r="48" spans="1:2" x14ac:dyDescent="0.25">
      <c r="A48" t="s">
        <v>49</v>
      </c>
      <c r="B48">
        <v>46748</v>
      </c>
    </row>
    <row r="49" spans="1:2" x14ac:dyDescent="0.25">
      <c r="A49" t="s">
        <v>50</v>
      </c>
      <c r="B49">
        <v>48462</v>
      </c>
    </row>
    <row r="50" spans="1:2" x14ac:dyDescent="0.25">
      <c r="A50" t="s">
        <v>51</v>
      </c>
      <c r="B50">
        <v>46383</v>
      </c>
    </row>
    <row r="51" spans="1:2" x14ac:dyDescent="0.25">
      <c r="A51" t="s">
        <v>52</v>
      </c>
      <c r="B51">
        <v>46862</v>
      </c>
    </row>
    <row r="52" spans="1:2" x14ac:dyDescent="0.25">
      <c r="A52" t="s">
        <v>53</v>
      </c>
      <c r="B52">
        <v>49593</v>
      </c>
    </row>
    <row r="53" spans="1:2" x14ac:dyDescent="0.25">
      <c r="A53" t="s">
        <v>54</v>
      </c>
      <c r="B53">
        <v>50096</v>
      </c>
    </row>
    <row r="54" spans="1:2" x14ac:dyDescent="0.25">
      <c r="A54" t="s">
        <v>55</v>
      </c>
      <c r="B54">
        <v>45211</v>
      </c>
    </row>
    <row r="55" spans="1:2" x14ac:dyDescent="0.25">
      <c r="A55" t="s">
        <v>56</v>
      </c>
      <c r="B55">
        <v>48306</v>
      </c>
    </row>
    <row r="56" spans="1:2" x14ac:dyDescent="0.25">
      <c r="A56" t="s">
        <v>57</v>
      </c>
      <c r="B56">
        <v>49767</v>
      </c>
    </row>
    <row r="57" spans="1:2" x14ac:dyDescent="0.25">
      <c r="A57" t="s">
        <v>58</v>
      </c>
      <c r="B57">
        <v>43638</v>
      </c>
    </row>
    <row r="58" spans="1:2" x14ac:dyDescent="0.25">
      <c r="A58" t="s">
        <v>59</v>
      </c>
      <c r="B58">
        <v>45229</v>
      </c>
    </row>
    <row r="59" spans="1:2" x14ac:dyDescent="0.25">
      <c r="A59" t="s">
        <v>60</v>
      </c>
      <c r="B59">
        <v>43646</v>
      </c>
    </row>
    <row r="60" spans="1:2" x14ac:dyDescent="0.25">
      <c r="A60" t="s">
        <v>61</v>
      </c>
      <c r="B60">
        <v>45237</v>
      </c>
    </row>
    <row r="61" spans="1:2" x14ac:dyDescent="0.25">
      <c r="A61" t="s">
        <v>62</v>
      </c>
      <c r="B61">
        <v>47613</v>
      </c>
    </row>
    <row r="62" spans="1:2" x14ac:dyDescent="0.25">
      <c r="A62" t="s">
        <v>63</v>
      </c>
      <c r="B62">
        <v>50112</v>
      </c>
    </row>
    <row r="63" spans="1:2" x14ac:dyDescent="0.25">
      <c r="A63" t="s">
        <v>64</v>
      </c>
      <c r="B63">
        <v>50120</v>
      </c>
    </row>
    <row r="64" spans="1:2" x14ac:dyDescent="0.25">
      <c r="A64" t="s">
        <v>65</v>
      </c>
      <c r="B64">
        <v>43653</v>
      </c>
    </row>
    <row r="65" spans="1:2" x14ac:dyDescent="0.25">
      <c r="A65" t="s">
        <v>66</v>
      </c>
      <c r="B65">
        <v>48678</v>
      </c>
    </row>
    <row r="66" spans="1:2" x14ac:dyDescent="0.25">
      <c r="A66" t="s">
        <v>67</v>
      </c>
      <c r="B66">
        <v>46177</v>
      </c>
    </row>
    <row r="67" spans="1:2" x14ac:dyDescent="0.25">
      <c r="A67" t="s">
        <v>68</v>
      </c>
      <c r="B67">
        <v>43661</v>
      </c>
    </row>
    <row r="68" spans="1:2" x14ac:dyDescent="0.25">
      <c r="A68" t="s">
        <v>69</v>
      </c>
      <c r="B68">
        <v>43679</v>
      </c>
    </row>
    <row r="69" spans="1:2" x14ac:dyDescent="0.25">
      <c r="A69" t="s">
        <v>70</v>
      </c>
      <c r="B69">
        <v>46508</v>
      </c>
    </row>
    <row r="70" spans="1:2" x14ac:dyDescent="0.25">
      <c r="A70" t="s">
        <v>71</v>
      </c>
      <c r="B70">
        <v>45856</v>
      </c>
    </row>
    <row r="71" spans="1:2" x14ac:dyDescent="0.25">
      <c r="A71" t="s">
        <v>72</v>
      </c>
      <c r="B71">
        <v>47787</v>
      </c>
    </row>
    <row r="72" spans="1:2" x14ac:dyDescent="0.25">
      <c r="A72" t="s">
        <v>73</v>
      </c>
      <c r="B72">
        <v>48470</v>
      </c>
    </row>
    <row r="73" spans="1:2" x14ac:dyDescent="0.25">
      <c r="A73" t="s">
        <v>74</v>
      </c>
      <c r="B73">
        <v>46755</v>
      </c>
    </row>
    <row r="74" spans="1:2" x14ac:dyDescent="0.25">
      <c r="A74" t="s">
        <v>75</v>
      </c>
      <c r="B74">
        <v>43687</v>
      </c>
    </row>
    <row r="75" spans="1:2" x14ac:dyDescent="0.25">
      <c r="A75" t="s">
        <v>76</v>
      </c>
      <c r="B75">
        <v>45252</v>
      </c>
    </row>
    <row r="76" spans="1:2" x14ac:dyDescent="0.25">
      <c r="A76" t="s">
        <v>77</v>
      </c>
      <c r="B76">
        <v>43695</v>
      </c>
    </row>
    <row r="77" spans="1:2" x14ac:dyDescent="0.25">
      <c r="A77" t="s">
        <v>78</v>
      </c>
      <c r="B77">
        <v>43703</v>
      </c>
    </row>
    <row r="78" spans="1:2" x14ac:dyDescent="0.25">
      <c r="A78" t="s">
        <v>79</v>
      </c>
      <c r="B78">
        <v>46946</v>
      </c>
    </row>
    <row r="79" spans="1:2" x14ac:dyDescent="0.25">
      <c r="A79" t="s">
        <v>80</v>
      </c>
      <c r="B79">
        <v>48314</v>
      </c>
    </row>
    <row r="80" spans="1:2" x14ac:dyDescent="0.25">
      <c r="A80" t="s">
        <v>81</v>
      </c>
      <c r="B80">
        <v>43711</v>
      </c>
    </row>
    <row r="81" spans="1:2" x14ac:dyDescent="0.25">
      <c r="A81" t="s">
        <v>82</v>
      </c>
      <c r="B81">
        <v>49833</v>
      </c>
    </row>
    <row r="82" spans="1:2" x14ac:dyDescent="0.25">
      <c r="A82" t="s">
        <v>83</v>
      </c>
      <c r="B82">
        <v>47175</v>
      </c>
    </row>
    <row r="83" spans="1:2" x14ac:dyDescent="0.25">
      <c r="A83" t="s">
        <v>84</v>
      </c>
      <c r="B83">
        <v>48793</v>
      </c>
    </row>
    <row r="84" spans="1:2" x14ac:dyDescent="0.25">
      <c r="A84" t="s">
        <v>85</v>
      </c>
      <c r="B84">
        <v>45260</v>
      </c>
    </row>
    <row r="85" spans="1:2" x14ac:dyDescent="0.25">
      <c r="A85" t="s">
        <v>86</v>
      </c>
      <c r="B85">
        <v>50419</v>
      </c>
    </row>
    <row r="86" spans="1:2" x14ac:dyDescent="0.25">
      <c r="A86" t="s">
        <v>87</v>
      </c>
      <c r="B86">
        <v>45278</v>
      </c>
    </row>
    <row r="87" spans="1:2" x14ac:dyDescent="0.25">
      <c r="A87" t="s">
        <v>88</v>
      </c>
      <c r="B87">
        <v>47258</v>
      </c>
    </row>
    <row r="88" spans="1:2" x14ac:dyDescent="0.25">
      <c r="A88" t="s">
        <v>89</v>
      </c>
      <c r="B88">
        <v>43729</v>
      </c>
    </row>
    <row r="89" spans="1:2" x14ac:dyDescent="0.25">
      <c r="A89" t="s">
        <v>90</v>
      </c>
      <c r="B89">
        <v>47829</v>
      </c>
    </row>
    <row r="90" spans="1:2" x14ac:dyDescent="0.25">
      <c r="A90" t="s">
        <v>91</v>
      </c>
      <c r="B90">
        <v>43737</v>
      </c>
    </row>
    <row r="91" spans="1:2" x14ac:dyDescent="0.25">
      <c r="A91" t="s">
        <v>92</v>
      </c>
      <c r="B91">
        <v>46714</v>
      </c>
    </row>
    <row r="92" spans="1:2" x14ac:dyDescent="0.25">
      <c r="A92" t="s">
        <v>93</v>
      </c>
      <c r="B92">
        <v>45286</v>
      </c>
    </row>
    <row r="93" spans="1:2" x14ac:dyDescent="0.25">
      <c r="A93" t="s">
        <v>94</v>
      </c>
      <c r="B93">
        <v>50138</v>
      </c>
    </row>
    <row r="94" spans="1:2" x14ac:dyDescent="0.25">
      <c r="A94" t="s">
        <v>95</v>
      </c>
      <c r="B94">
        <v>47183</v>
      </c>
    </row>
    <row r="95" spans="1:2" x14ac:dyDescent="0.25">
      <c r="A95" t="s">
        <v>96</v>
      </c>
      <c r="B95">
        <v>45294</v>
      </c>
    </row>
    <row r="96" spans="1:2" x14ac:dyDescent="0.25">
      <c r="A96" t="s">
        <v>97</v>
      </c>
      <c r="B96">
        <v>43745</v>
      </c>
    </row>
    <row r="97" spans="1:2" x14ac:dyDescent="0.25">
      <c r="A97" t="s">
        <v>98</v>
      </c>
      <c r="B97">
        <v>50534</v>
      </c>
    </row>
    <row r="98" spans="1:2" x14ac:dyDescent="0.25">
      <c r="A98" t="s">
        <v>99</v>
      </c>
      <c r="B98">
        <v>43752</v>
      </c>
    </row>
    <row r="99" spans="1:2" x14ac:dyDescent="0.25">
      <c r="A99" t="s">
        <v>100</v>
      </c>
      <c r="B99">
        <v>43760</v>
      </c>
    </row>
    <row r="100" spans="1:2" x14ac:dyDescent="0.25">
      <c r="A100" t="s">
        <v>101</v>
      </c>
      <c r="B100">
        <v>46284</v>
      </c>
    </row>
    <row r="101" spans="1:2" x14ac:dyDescent="0.25">
      <c r="A101" t="s">
        <v>102</v>
      </c>
      <c r="B101">
        <v>49601</v>
      </c>
    </row>
    <row r="102" spans="1:2" x14ac:dyDescent="0.25">
      <c r="A102" t="s">
        <v>103</v>
      </c>
      <c r="B102">
        <v>43778</v>
      </c>
    </row>
    <row r="103" spans="1:2" x14ac:dyDescent="0.25">
      <c r="A103" t="s">
        <v>104</v>
      </c>
      <c r="B103">
        <v>49411</v>
      </c>
    </row>
    <row r="104" spans="1:2" x14ac:dyDescent="0.25">
      <c r="A104" t="s">
        <v>105</v>
      </c>
      <c r="B104">
        <v>48132</v>
      </c>
    </row>
    <row r="105" spans="1:2" x14ac:dyDescent="0.25">
      <c r="A105" t="s">
        <v>106</v>
      </c>
      <c r="B105">
        <v>46326</v>
      </c>
    </row>
    <row r="106" spans="1:2" x14ac:dyDescent="0.25">
      <c r="A106" t="s">
        <v>107</v>
      </c>
      <c r="B106">
        <v>43794</v>
      </c>
    </row>
    <row r="107" spans="1:2" x14ac:dyDescent="0.25">
      <c r="A107" t="s">
        <v>108</v>
      </c>
      <c r="B107">
        <v>43786</v>
      </c>
    </row>
    <row r="108" spans="1:2" x14ac:dyDescent="0.25">
      <c r="A108" t="s">
        <v>109</v>
      </c>
      <c r="B108">
        <v>46391</v>
      </c>
    </row>
    <row r="109" spans="1:2" x14ac:dyDescent="0.25">
      <c r="A109" t="s">
        <v>110</v>
      </c>
      <c r="B109">
        <v>48488</v>
      </c>
    </row>
    <row r="110" spans="1:2" x14ac:dyDescent="0.25">
      <c r="A110" t="s">
        <v>111</v>
      </c>
      <c r="B110">
        <v>45302</v>
      </c>
    </row>
    <row r="111" spans="1:2" x14ac:dyDescent="0.25">
      <c r="A111" t="s">
        <v>112</v>
      </c>
      <c r="B111">
        <v>45310</v>
      </c>
    </row>
    <row r="112" spans="1:2" x14ac:dyDescent="0.25">
      <c r="A112" t="s">
        <v>113</v>
      </c>
      <c r="B112">
        <v>46516</v>
      </c>
    </row>
    <row r="113" spans="1:2" x14ac:dyDescent="0.25">
      <c r="A113" t="s">
        <v>114</v>
      </c>
      <c r="B113">
        <v>48140</v>
      </c>
    </row>
    <row r="114" spans="1:2" x14ac:dyDescent="0.25">
      <c r="A114" t="s">
        <v>115</v>
      </c>
      <c r="B114">
        <v>45328</v>
      </c>
    </row>
    <row r="115" spans="1:2" x14ac:dyDescent="0.25">
      <c r="A115" t="s">
        <v>116</v>
      </c>
      <c r="B115">
        <v>43802</v>
      </c>
    </row>
    <row r="116" spans="1:2" x14ac:dyDescent="0.25">
      <c r="A116" t="s">
        <v>117</v>
      </c>
      <c r="B116">
        <v>49312</v>
      </c>
    </row>
    <row r="117" spans="1:2" x14ac:dyDescent="0.25">
      <c r="A117" t="s">
        <v>118</v>
      </c>
      <c r="B117">
        <v>43810</v>
      </c>
    </row>
    <row r="118" spans="1:2" x14ac:dyDescent="0.25">
      <c r="A118" t="s">
        <v>119</v>
      </c>
      <c r="B118">
        <v>47548</v>
      </c>
    </row>
    <row r="119" spans="1:2" x14ac:dyDescent="0.25">
      <c r="A119" t="s">
        <v>120</v>
      </c>
      <c r="B119">
        <v>49320</v>
      </c>
    </row>
    <row r="120" spans="1:2" x14ac:dyDescent="0.25">
      <c r="A120" t="s">
        <v>121</v>
      </c>
      <c r="B120">
        <v>49981</v>
      </c>
    </row>
    <row r="121" spans="1:2" x14ac:dyDescent="0.25">
      <c r="A121" t="s">
        <v>122</v>
      </c>
      <c r="B121">
        <v>47431</v>
      </c>
    </row>
    <row r="122" spans="1:2" x14ac:dyDescent="0.25">
      <c r="A122" t="s">
        <v>123</v>
      </c>
      <c r="B122">
        <v>43828</v>
      </c>
    </row>
    <row r="123" spans="1:2" x14ac:dyDescent="0.25">
      <c r="A123" t="s">
        <v>124</v>
      </c>
      <c r="B123">
        <v>49999</v>
      </c>
    </row>
    <row r="124" spans="1:2" x14ac:dyDescent="0.25">
      <c r="A124" t="s">
        <v>125</v>
      </c>
      <c r="B124">
        <v>45336</v>
      </c>
    </row>
    <row r="125" spans="1:2" x14ac:dyDescent="0.25">
      <c r="A125" t="s">
        <v>126</v>
      </c>
      <c r="B125">
        <v>45344</v>
      </c>
    </row>
    <row r="126" spans="1:2" x14ac:dyDescent="0.25">
      <c r="A126" t="s">
        <v>127</v>
      </c>
      <c r="B126">
        <v>46433</v>
      </c>
    </row>
    <row r="127" spans="1:2" x14ac:dyDescent="0.25">
      <c r="A127" t="s">
        <v>128</v>
      </c>
      <c r="B127">
        <v>49429</v>
      </c>
    </row>
    <row r="128" spans="1:2" x14ac:dyDescent="0.25">
      <c r="A128" t="s">
        <v>129</v>
      </c>
      <c r="B128">
        <v>50351</v>
      </c>
    </row>
    <row r="129" spans="1:2" x14ac:dyDescent="0.25">
      <c r="A129" t="s">
        <v>130</v>
      </c>
      <c r="B129">
        <v>49189</v>
      </c>
    </row>
    <row r="130" spans="1:2" x14ac:dyDescent="0.25">
      <c r="A130" t="s">
        <v>131</v>
      </c>
      <c r="B130">
        <v>45351</v>
      </c>
    </row>
    <row r="131" spans="1:2" x14ac:dyDescent="0.25">
      <c r="A131" t="s">
        <v>132</v>
      </c>
      <c r="B131">
        <v>43836</v>
      </c>
    </row>
    <row r="132" spans="1:2" x14ac:dyDescent="0.25">
      <c r="A132" t="s">
        <v>133</v>
      </c>
      <c r="B132">
        <v>46557</v>
      </c>
    </row>
    <row r="133" spans="1:2" x14ac:dyDescent="0.25">
      <c r="A133" t="s">
        <v>134</v>
      </c>
      <c r="B133">
        <v>50542</v>
      </c>
    </row>
    <row r="134" spans="1:2" x14ac:dyDescent="0.25">
      <c r="A134" t="s">
        <v>135</v>
      </c>
      <c r="B134">
        <v>48934</v>
      </c>
    </row>
    <row r="135" spans="1:2" x14ac:dyDescent="0.25">
      <c r="A135" t="s">
        <v>136</v>
      </c>
      <c r="B135">
        <v>47837</v>
      </c>
    </row>
    <row r="136" spans="1:2" x14ac:dyDescent="0.25">
      <c r="A136" t="s">
        <v>137</v>
      </c>
      <c r="B136">
        <v>47928</v>
      </c>
    </row>
    <row r="137" spans="1:2" x14ac:dyDescent="0.25">
      <c r="A137" t="s">
        <v>138</v>
      </c>
      <c r="B137">
        <v>43844</v>
      </c>
    </row>
    <row r="138" spans="1:2" x14ac:dyDescent="0.25">
      <c r="A138" t="s">
        <v>139</v>
      </c>
      <c r="B138">
        <v>43851</v>
      </c>
    </row>
    <row r="139" spans="1:2" x14ac:dyDescent="0.25">
      <c r="A139" t="s">
        <v>140</v>
      </c>
      <c r="B139">
        <v>43869</v>
      </c>
    </row>
    <row r="140" spans="1:2" x14ac:dyDescent="0.25">
      <c r="A140" t="s">
        <v>141</v>
      </c>
      <c r="B140">
        <v>43877</v>
      </c>
    </row>
    <row r="141" spans="1:2" x14ac:dyDescent="0.25">
      <c r="A141" t="s">
        <v>142</v>
      </c>
      <c r="B141">
        <v>43885</v>
      </c>
    </row>
    <row r="142" spans="1:2" x14ac:dyDescent="0.25">
      <c r="A142" t="s">
        <v>143</v>
      </c>
      <c r="B142">
        <v>43893</v>
      </c>
    </row>
    <row r="143" spans="1:2" x14ac:dyDescent="0.25">
      <c r="A143" t="s">
        <v>144</v>
      </c>
      <c r="B143">
        <v>47027</v>
      </c>
    </row>
    <row r="144" spans="1:2" x14ac:dyDescent="0.25">
      <c r="A144" t="s">
        <v>145</v>
      </c>
      <c r="B144">
        <v>43901</v>
      </c>
    </row>
    <row r="145" spans="1:2" x14ac:dyDescent="0.25">
      <c r="A145" t="s">
        <v>146</v>
      </c>
      <c r="B145">
        <v>46409</v>
      </c>
    </row>
    <row r="146" spans="1:2" x14ac:dyDescent="0.25">
      <c r="A146" t="s">
        <v>147</v>
      </c>
      <c r="B146">
        <v>69682</v>
      </c>
    </row>
    <row r="147" spans="1:2" x14ac:dyDescent="0.25">
      <c r="A147" t="s">
        <v>148</v>
      </c>
      <c r="B147">
        <v>47688</v>
      </c>
    </row>
    <row r="148" spans="1:2" x14ac:dyDescent="0.25">
      <c r="A148" t="s">
        <v>149</v>
      </c>
      <c r="B148">
        <v>47845</v>
      </c>
    </row>
    <row r="149" spans="1:2" x14ac:dyDescent="0.25">
      <c r="A149" t="s">
        <v>150</v>
      </c>
      <c r="B149">
        <v>43919</v>
      </c>
    </row>
    <row r="150" spans="1:2" x14ac:dyDescent="0.25">
      <c r="A150" t="s">
        <v>151</v>
      </c>
      <c r="B150">
        <v>48835</v>
      </c>
    </row>
    <row r="151" spans="1:2" x14ac:dyDescent="0.25">
      <c r="A151" t="s">
        <v>152</v>
      </c>
      <c r="B151">
        <v>43927</v>
      </c>
    </row>
    <row r="152" spans="1:2" x14ac:dyDescent="0.25">
      <c r="A152" t="s">
        <v>153</v>
      </c>
      <c r="B152">
        <v>46037</v>
      </c>
    </row>
    <row r="153" spans="1:2" x14ac:dyDescent="0.25">
      <c r="A153" t="s">
        <v>154</v>
      </c>
      <c r="B153">
        <v>48512</v>
      </c>
    </row>
    <row r="154" spans="1:2" x14ac:dyDescent="0.25">
      <c r="A154" t="s">
        <v>155</v>
      </c>
      <c r="B154">
        <v>49122</v>
      </c>
    </row>
    <row r="155" spans="1:2" x14ac:dyDescent="0.25">
      <c r="A155" t="s">
        <v>156</v>
      </c>
      <c r="B155">
        <v>50674</v>
      </c>
    </row>
    <row r="156" spans="1:2" x14ac:dyDescent="0.25">
      <c r="A156" t="s">
        <v>157</v>
      </c>
      <c r="B156">
        <v>43935</v>
      </c>
    </row>
    <row r="157" spans="1:2" x14ac:dyDescent="0.25">
      <c r="A157" t="s">
        <v>158</v>
      </c>
      <c r="B157">
        <v>50617</v>
      </c>
    </row>
    <row r="158" spans="1:2" x14ac:dyDescent="0.25">
      <c r="A158" t="s">
        <v>159</v>
      </c>
      <c r="B158">
        <v>46094</v>
      </c>
    </row>
    <row r="159" spans="1:2" x14ac:dyDescent="0.25">
      <c r="A159" t="s">
        <v>160</v>
      </c>
      <c r="B159">
        <v>46789</v>
      </c>
    </row>
    <row r="160" spans="1:2" x14ac:dyDescent="0.25">
      <c r="A160" t="s">
        <v>161</v>
      </c>
      <c r="B160">
        <v>47795</v>
      </c>
    </row>
    <row r="161" spans="1:2" x14ac:dyDescent="0.25">
      <c r="A161" t="s">
        <v>162</v>
      </c>
      <c r="B161">
        <v>50625</v>
      </c>
    </row>
    <row r="162" spans="1:2" x14ac:dyDescent="0.25">
      <c r="A162" t="s">
        <v>163</v>
      </c>
      <c r="B162">
        <v>48413</v>
      </c>
    </row>
    <row r="163" spans="1:2" x14ac:dyDescent="0.25">
      <c r="A163" t="s">
        <v>164</v>
      </c>
      <c r="B163">
        <v>45773</v>
      </c>
    </row>
    <row r="164" spans="1:2" x14ac:dyDescent="0.25">
      <c r="A164" t="s">
        <v>165</v>
      </c>
      <c r="B164">
        <v>50682</v>
      </c>
    </row>
    <row r="165" spans="1:2" x14ac:dyDescent="0.25">
      <c r="A165" t="s">
        <v>166</v>
      </c>
      <c r="B165">
        <v>43943</v>
      </c>
    </row>
    <row r="166" spans="1:2" x14ac:dyDescent="0.25">
      <c r="A166" t="s">
        <v>167</v>
      </c>
      <c r="B166">
        <v>43950</v>
      </c>
    </row>
    <row r="167" spans="1:2" x14ac:dyDescent="0.25">
      <c r="A167" t="s">
        <v>168</v>
      </c>
      <c r="B167">
        <v>47050</v>
      </c>
    </row>
    <row r="168" spans="1:2" x14ac:dyDescent="0.25">
      <c r="A168" t="s">
        <v>169</v>
      </c>
      <c r="B168">
        <v>50328</v>
      </c>
    </row>
    <row r="169" spans="1:2" x14ac:dyDescent="0.25">
      <c r="A169" t="s">
        <v>170</v>
      </c>
      <c r="B169">
        <v>43968</v>
      </c>
    </row>
    <row r="170" spans="1:2" x14ac:dyDescent="0.25">
      <c r="A170" t="s">
        <v>171</v>
      </c>
      <c r="B170">
        <v>46102</v>
      </c>
    </row>
    <row r="171" spans="1:2" x14ac:dyDescent="0.25">
      <c r="A171" t="s">
        <v>172</v>
      </c>
      <c r="B171">
        <v>47621</v>
      </c>
    </row>
    <row r="172" spans="1:2" x14ac:dyDescent="0.25">
      <c r="A172" t="s">
        <v>173</v>
      </c>
      <c r="B172">
        <v>46870</v>
      </c>
    </row>
    <row r="173" spans="1:2" x14ac:dyDescent="0.25">
      <c r="A173" t="s">
        <v>174</v>
      </c>
      <c r="B173">
        <v>47936</v>
      </c>
    </row>
    <row r="174" spans="1:2" x14ac:dyDescent="0.25">
      <c r="A174" t="s">
        <v>175</v>
      </c>
      <c r="B174">
        <v>49775</v>
      </c>
    </row>
    <row r="175" spans="1:2" x14ac:dyDescent="0.25">
      <c r="A175" t="s">
        <v>176</v>
      </c>
      <c r="B175">
        <v>49841</v>
      </c>
    </row>
    <row r="176" spans="1:2" x14ac:dyDescent="0.25">
      <c r="A176" t="s">
        <v>177</v>
      </c>
      <c r="B176">
        <v>45369</v>
      </c>
    </row>
    <row r="177" spans="1:2" x14ac:dyDescent="0.25">
      <c r="A177" t="s">
        <v>178</v>
      </c>
      <c r="B177">
        <v>43976</v>
      </c>
    </row>
    <row r="178" spans="1:2" x14ac:dyDescent="0.25">
      <c r="A178" t="s">
        <v>179</v>
      </c>
      <c r="B178">
        <v>47068</v>
      </c>
    </row>
    <row r="179" spans="1:2" x14ac:dyDescent="0.25">
      <c r="A179" t="s">
        <v>180</v>
      </c>
      <c r="B179">
        <v>46045</v>
      </c>
    </row>
    <row r="180" spans="1:2" x14ac:dyDescent="0.25">
      <c r="A180" t="s">
        <v>181</v>
      </c>
      <c r="B180">
        <v>45914</v>
      </c>
    </row>
    <row r="181" spans="1:2" x14ac:dyDescent="0.25">
      <c r="A181" t="s">
        <v>182</v>
      </c>
      <c r="B181">
        <v>46334</v>
      </c>
    </row>
    <row r="182" spans="1:2" x14ac:dyDescent="0.25">
      <c r="A182" t="s">
        <v>183</v>
      </c>
      <c r="B182">
        <v>49197</v>
      </c>
    </row>
    <row r="183" spans="1:2" x14ac:dyDescent="0.25">
      <c r="A183" t="s">
        <v>184</v>
      </c>
      <c r="B183">
        <v>43984</v>
      </c>
    </row>
    <row r="184" spans="1:2" x14ac:dyDescent="0.25">
      <c r="A184" t="s">
        <v>185</v>
      </c>
      <c r="B184">
        <v>47332</v>
      </c>
    </row>
    <row r="185" spans="1:2" x14ac:dyDescent="0.25">
      <c r="A185" t="s">
        <v>186</v>
      </c>
      <c r="B185">
        <v>48157</v>
      </c>
    </row>
    <row r="186" spans="1:2" x14ac:dyDescent="0.25">
      <c r="A186" t="s">
        <v>187</v>
      </c>
      <c r="B186">
        <v>47340</v>
      </c>
    </row>
    <row r="187" spans="1:2" x14ac:dyDescent="0.25">
      <c r="A187" t="s">
        <v>188</v>
      </c>
      <c r="B187">
        <v>50484</v>
      </c>
    </row>
    <row r="188" spans="1:2" x14ac:dyDescent="0.25">
      <c r="A188" t="s">
        <v>189</v>
      </c>
      <c r="B188">
        <v>49783</v>
      </c>
    </row>
    <row r="189" spans="1:2" x14ac:dyDescent="0.25">
      <c r="A189" t="s">
        <v>190</v>
      </c>
      <c r="B189">
        <v>48595</v>
      </c>
    </row>
    <row r="190" spans="1:2" x14ac:dyDescent="0.25">
      <c r="A190" t="s">
        <v>191</v>
      </c>
      <c r="B190">
        <v>43992</v>
      </c>
    </row>
    <row r="191" spans="1:2" x14ac:dyDescent="0.25">
      <c r="A191" t="s">
        <v>192</v>
      </c>
      <c r="B191">
        <v>44008</v>
      </c>
    </row>
    <row r="192" spans="1:2" x14ac:dyDescent="0.25">
      <c r="A192" t="s">
        <v>193</v>
      </c>
      <c r="B192">
        <v>48843</v>
      </c>
    </row>
    <row r="193" spans="1:2" x14ac:dyDescent="0.25">
      <c r="A193" t="s">
        <v>194</v>
      </c>
      <c r="B193">
        <v>46649</v>
      </c>
    </row>
    <row r="194" spans="1:2" x14ac:dyDescent="0.25">
      <c r="A194" t="s">
        <v>195</v>
      </c>
      <c r="B194">
        <v>47852</v>
      </c>
    </row>
    <row r="195" spans="1:2" x14ac:dyDescent="0.25">
      <c r="A195" t="s">
        <v>196</v>
      </c>
      <c r="B195">
        <v>44016</v>
      </c>
    </row>
    <row r="196" spans="1:2" x14ac:dyDescent="0.25">
      <c r="A196" t="s">
        <v>197</v>
      </c>
      <c r="B196">
        <v>50492</v>
      </c>
    </row>
    <row r="197" spans="1:2" x14ac:dyDescent="0.25">
      <c r="A197" t="s">
        <v>198</v>
      </c>
      <c r="B197">
        <v>46961</v>
      </c>
    </row>
    <row r="198" spans="1:2" x14ac:dyDescent="0.25">
      <c r="A198" t="s">
        <v>199</v>
      </c>
      <c r="B198">
        <v>44024</v>
      </c>
    </row>
    <row r="199" spans="1:2" x14ac:dyDescent="0.25">
      <c r="A199" t="s">
        <v>200</v>
      </c>
      <c r="B199">
        <v>65680</v>
      </c>
    </row>
    <row r="200" spans="1:2" x14ac:dyDescent="0.25">
      <c r="A200" t="s">
        <v>201</v>
      </c>
      <c r="B200">
        <v>44032</v>
      </c>
    </row>
    <row r="201" spans="1:2" x14ac:dyDescent="0.25">
      <c r="A201" t="s">
        <v>202</v>
      </c>
      <c r="B201">
        <v>50278</v>
      </c>
    </row>
    <row r="202" spans="1:2" x14ac:dyDescent="0.25">
      <c r="A202" t="s">
        <v>203</v>
      </c>
      <c r="B202">
        <v>44040</v>
      </c>
    </row>
    <row r="203" spans="1:2" x14ac:dyDescent="0.25">
      <c r="A203" t="s">
        <v>204</v>
      </c>
      <c r="B203">
        <v>44057</v>
      </c>
    </row>
    <row r="204" spans="1:2" x14ac:dyDescent="0.25">
      <c r="A204" t="s">
        <v>205</v>
      </c>
      <c r="B204">
        <v>48942</v>
      </c>
    </row>
    <row r="205" spans="1:2" x14ac:dyDescent="0.25">
      <c r="A205" t="s">
        <v>206</v>
      </c>
      <c r="B205">
        <v>45377</v>
      </c>
    </row>
    <row r="206" spans="1:2" x14ac:dyDescent="0.25">
      <c r="A206" t="s">
        <v>207</v>
      </c>
      <c r="B206">
        <v>45385</v>
      </c>
    </row>
    <row r="207" spans="1:2" x14ac:dyDescent="0.25">
      <c r="A207" t="s">
        <v>208</v>
      </c>
      <c r="B207">
        <v>44065</v>
      </c>
    </row>
    <row r="208" spans="1:2" x14ac:dyDescent="0.25">
      <c r="A208" t="s">
        <v>209</v>
      </c>
      <c r="B208">
        <v>46342</v>
      </c>
    </row>
    <row r="209" spans="1:2" x14ac:dyDescent="0.25">
      <c r="A209" t="s">
        <v>210</v>
      </c>
      <c r="B209">
        <v>46193</v>
      </c>
    </row>
    <row r="210" spans="1:2" x14ac:dyDescent="0.25">
      <c r="A210" t="s">
        <v>211</v>
      </c>
      <c r="B210">
        <v>45864</v>
      </c>
    </row>
    <row r="211" spans="1:2" x14ac:dyDescent="0.25">
      <c r="A211" t="s">
        <v>212</v>
      </c>
      <c r="B211">
        <v>44073</v>
      </c>
    </row>
    <row r="212" spans="1:2" x14ac:dyDescent="0.25">
      <c r="A212" t="s">
        <v>213</v>
      </c>
      <c r="B212">
        <v>45393</v>
      </c>
    </row>
    <row r="213" spans="1:2" x14ac:dyDescent="0.25">
      <c r="A213" t="s">
        <v>214</v>
      </c>
      <c r="B213">
        <v>49619</v>
      </c>
    </row>
    <row r="214" spans="1:2" x14ac:dyDescent="0.25">
      <c r="A214" t="s">
        <v>215</v>
      </c>
      <c r="B214">
        <v>50013</v>
      </c>
    </row>
    <row r="215" spans="1:2" x14ac:dyDescent="0.25">
      <c r="A215" t="s">
        <v>216</v>
      </c>
      <c r="B215">
        <v>50559</v>
      </c>
    </row>
    <row r="216" spans="1:2" x14ac:dyDescent="0.25">
      <c r="A216" t="s">
        <v>217</v>
      </c>
      <c r="B216">
        <v>47266</v>
      </c>
    </row>
    <row r="217" spans="1:2" x14ac:dyDescent="0.25">
      <c r="A217" t="s">
        <v>218</v>
      </c>
      <c r="B217">
        <v>45401</v>
      </c>
    </row>
    <row r="218" spans="1:2" x14ac:dyDescent="0.25">
      <c r="A218" t="s">
        <v>219</v>
      </c>
      <c r="B218">
        <v>46235</v>
      </c>
    </row>
    <row r="219" spans="1:2" x14ac:dyDescent="0.25">
      <c r="A219" t="s">
        <v>220</v>
      </c>
      <c r="B219">
        <v>44099</v>
      </c>
    </row>
    <row r="220" spans="1:2" x14ac:dyDescent="0.25">
      <c r="A220" t="s">
        <v>221</v>
      </c>
      <c r="B220">
        <v>46979</v>
      </c>
    </row>
    <row r="221" spans="1:2" x14ac:dyDescent="0.25">
      <c r="A221" t="s">
        <v>222</v>
      </c>
      <c r="B221">
        <v>44107</v>
      </c>
    </row>
    <row r="222" spans="1:2" x14ac:dyDescent="0.25">
      <c r="A222" t="s">
        <v>223</v>
      </c>
      <c r="B222">
        <v>46953</v>
      </c>
    </row>
    <row r="223" spans="1:2" x14ac:dyDescent="0.25">
      <c r="A223" t="s">
        <v>224</v>
      </c>
      <c r="B223">
        <v>47498</v>
      </c>
    </row>
    <row r="224" spans="1:2" x14ac:dyDescent="0.25">
      <c r="A224" t="s">
        <v>225</v>
      </c>
      <c r="B224">
        <v>49791</v>
      </c>
    </row>
    <row r="225" spans="1:2" x14ac:dyDescent="0.25">
      <c r="A225" t="s">
        <v>226</v>
      </c>
      <c r="B225">
        <v>45245</v>
      </c>
    </row>
    <row r="226" spans="1:2" x14ac:dyDescent="0.25">
      <c r="A226" t="s">
        <v>227</v>
      </c>
      <c r="B226">
        <v>44115</v>
      </c>
    </row>
    <row r="227" spans="1:2" x14ac:dyDescent="0.25">
      <c r="A227" t="s">
        <v>228</v>
      </c>
      <c r="B227">
        <v>45419</v>
      </c>
    </row>
    <row r="228" spans="1:2" x14ac:dyDescent="0.25">
      <c r="A228" t="s">
        <v>229</v>
      </c>
      <c r="B228">
        <v>48496</v>
      </c>
    </row>
    <row r="229" spans="1:2" x14ac:dyDescent="0.25">
      <c r="A229" t="s">
        <v>230</v>
      </c>
      <c r="B229">
        <v>48801</v>
      </c>
    </row>
    <row r="230" spans="1:2" x14ac:dyDescent="0.25">
      <c r="A230" t="s">
        <v>231</v>
      </c>
      <c r="B230">
        <v>47019</v>
      </c>
    </row>
    <row r="231" spans="1:2" x14ac:dyDescent="0.25">
      <c r="A231" t="s">
        <v>232</v>
      </c>
      <c r="B231">
        <v>44123</v>
      </c>
    </row>
    <row r="232" spans="1:2" x14ac:dyDescent="0.25">
      <c r="A232" t="s">
        <v>233</v>
      </c>
      <c r="B232">
        <v>45823</v>
      </c>
    </row>
    <row r="233" spans="1:2" x14ac:dyDescent="0.25">
      <c r="A233" t="s">
        <v>234</v>
      </c>
      <c r="B233">
        <v>47571</v>
      </c>
    </row>
    <row r="234" spans="1:2" x14ac:dyDescent="0.25">
      <c r="A234" t="s">
        <v>235</v>
      </c>
      <c r="B234">
        <v>49700</v>
      </c>
    </row>
    <row r="235" spans="1:2" x14ac:dyDescent="0.25">
      <c r="A235" t="s">
        <v>236</v>
      </c>
      <c r="B235">
        <v>50161</v>
      </c>
    </row>
    <row r="236" spans="1:2" x14ac:dyDescent="0.25">
      <c r="A236" t="s">
        <v>237</v>
      </c>
      <c r="B236">
        <v>45427</v>
      </c>
    </row>
    <row r="237" spans="1:2" x14ac:dyDescent="0.25">
      <c r="A237" t="s">
        <v>238</v>
      </c>
      <c r="B237">
        <v>48751</v>
      </c>
    </row>
    <row r="238" spans="1:2" x14ac:dyDescent="0.25">
      <c r="A238" t="s">
        <v>239</v>
      </c>
      <c r="B238">
        <v>50021</v>
      </c>
    </row>
    <row r="239" spans="1:2" x14ac:dyDescent="0.25">
      <c r="A239" t="s">
        <v>240</v>
      </c>
      <c r="B239">
        <v>49502</v>
      </c>
    </row>
    <row r="240" spans="1:2" x14ac:dyDescent="0.25">
      <c r="A240" t="s">
        <v>241</v>
      </c>
      <c r="B240">
        <v>44131</v>
      </c>
    </row>
    <row r="241" spans="1:2" x14ac:dyDescent="0.25">
      <c r="A241" t="s">
        <v>242</v>
      </c>
      <c r="B241">
        <v>46565</v>
      </c>
    </row>
    <row r="242" spans="1:2" x14ac:dyDescent="0.25">
      <c r="A242" t="s">
        <v>243</v>
      </c>
      <c r="B242">
        <v>47803</v>
      </c>
    </row>
    <row r="243" spans="1:2" x14ac:dyDescent="0.25">
      <c r="A243" t="s">
        <v>244</v>
      </c>
      <c r="B243">
        <v>45435</v>
      </c>
    </row>
    <row r="244" spans="1:2" x14ac:dyDescent="0.25">
      <c r="A244" t="s">
        <v>245</v>
      </c>
      <c r="B244">
        <v>48082</v>
      </c>
    </row>
    <row r="245" spans="1:2" x14ac:dyDescent="0.25">
      <c r="A245" t="s">
        <v>246</v>
      </c>
      <c r="B245">
        <v>50286</v>
      </c>
    </row>
    <row r="246" spans="1:2" x14ac:dyDescent="0.25">
      <c r="A246" t="s">
        <v>247</v>
      </c>
      <c r="B246">
        <v>44149</v>
      </c>
    </row>
    <row r="247" spans="1:2" x14ac:dyDescent="0.25">
      <c r="A247" t="s">
        <v>248</v>
      </c>
      <c r="B247">
        <v>49809</v>
      </c>
    </row>
    <row r="248" spans="1:2" x14ac:dyDescent="0.25">
      <c r="A248" t="s">
        <v>249</v>
      </c>
      <c r="B248">
        <v>44156</v>
      </c>
    </row>
    <row r="249" spans="1:2" x14ac:dyDescent="0.25">
      <c r="A249" t="s">
        <v>250</v>
      </c>
      <c r="B249">
        <v>49858</v>
      </c>
    </row>
    <row r="250" spans="1:2" x14ac:dyDescent="0.25">
      <c r="A250" t="s">
        <v>251</v>
      </c>
      <c r="B250">
        <v>48322</v>
      </c>
    </row>
    <row r="251" spans="1:2" x14ac:dyDescent="0.25">
      <c r="A251" t="s">
        <v>252</v>
      </c>
      <c r="B251">
        <v>49205</v>
      </c>
    </row>
    <row r="252" spans="1:2" x14ac:dyDescent="0.25">
      <c r="A252" t="s">
        <v>253</v>
      </c>
      <c r="B252">
        <v>45872</v>
      </c>
    </row>
    <row r="253" spans="1:2" x14ac:dyDescent="0.25">
      <c r="A253" t="s">
        <v>254</v>
      </c>
      <c r="B253">
        <v>48256</v>
      </c>
    </row>
    <row r="254" spans="1:2" x14ac:dyDescent="0.25">
      <c r="A254" t="s">
        <v>255</v>
      </c>
      <c r="B254">
        <v>48686</v>
      </c>
    </row>
    <row r="255" spans="1:2" x14ac:dyDescent="0.25">
      <c r="A255" t="s">
        <v>256</v>
      </c>
      <c r="B255">
        <v>49338</v>
      </c>
    </row>
    <row r="256" spans="1:2" x14ac:dyDescent="0.25">
      <c r="A256" t="s">
        <v>257</v>
      </c>
      <c r="B256">
        <v>47985</v>
      </c>
    </row>
    <row r="257" spans="1:2" x14ac:dyDescent="0.25">
      <c r="A257" t="s">
        <v>258</v>
      </c>
      <c r="B257">
        <v>48264</v>
      </c>
    </row>
    <row r="258" spans="1:2" x14ac:dyDescent="0.25">
      <c r="A258" t="s">
        <v>259</v>
      </c>
      <c r="B258">
        <v>50179</v>
      </c>
    </row>
    <row r="259" spans="1:2" x14ac:dyDescent="0.25">
      <c r="A259" t="s">
        <v>260</v>
      </c>
      <c r="B259">
        <v>49346</v>
      </c>
    </row>
    <row r="260" spans="1:2" x14ac:dyDescent="0.25">
      <c r="A260" t="s">
        <v>261</v>
      </c>
      <c r="B260">
        <v>47191</v>
      </c>
    </row>
    <row r="261" spans="1:2" x14ac:dyDescent="0.25">
      <c r="A261" t="s">
        <v>262</v>
      </c>
      <c r="B261">
        <v>44164</v>
      </c>
    </row>
    <row r="262" spans="1:2" x14ac:dyDescent="0.25">
      <c r="A262" t="s">
        <v>263</v>
      </c>
      <c r="B262">
        <v>44172</v>
      </c>
    </row>
    <row r="263" spans="1:2" x14ac:dyDescent="0.25">
      <c r="A263" t="s">
        <v>264</v>
      </c>
      <c r="B263">
        <v>44180</v>
      </c>
    </row>
    <row r="264" spans="1:2" x14ac:dyDescent="0.25">
      <c r="A264" t="s">
        <v>265</v>
      </c>
      <c r="B264">
        <v>48165</v>
      </c>
    </row>
    <row r="265" spans="1:2" x14ac:dyDescent="0.25">
      <c r="A265" t="s">
        <v>266</v>
      </c>
      <c r="B265">
        <v>50435</v>
      </c>
    </row>
    <row r="266" spans="1:2" x14ac:dyDescent="0.25">
      <c r="A266" t="s">
        <v>267</v>
      </c>
      <c r="B266">
        <v>47878</v>
      </c>
    </row>
    <row r="267" spans="1:2" x14ac:dyDescent="0.25">
      <c r="A267" t="s">
        <v>268</v>
      </c>
      <c r="B267">
        <v>50245</v>
      </c>
    </row>
    <row r="268" spans="1:2" x14ac:dyDescent="0.25">
      <c r="A268" t="s">
        <v>269</v>
      </c>
      <c r="B268">
        <v>49866</v>
      </c>
    </row>
    <row r="269" spans="1:2" x14ac:dyDescent="0.25">
      <c r="A269" t="s">
        <v>270</v>
      </c>
      <c r="B269">
        <v>50690</v>
      </c>
    </row>
    <row r="270" spans="1:2" x14ac:dyDescent="0.25">
      <c r="A270" t="s">
        <v>271</v>
      </c>
      <c r="B270">
        <v>50187</v>
      </c>
    </row>
    <row r="271" spans="1:2" x14ac:dyDescent="0.25">
      <c r="A271" t="s">
        <v>272</v>
      </c>
      <c r="B271">
        <v>44198</v>
      </c>
    </row>
    <row r="272" spans="1:2" x14ac:dyDescent="0.25">
      <c r="A272" t="s">
        <v>273</v>
      </c>
      <c r="B272">
        <v>47993</v>
      </c>
    </row>
    <row r="273" spans="1:2" x14ac:dyDescent="0.25">
      <c r="A273" t="s">
        <v>274</v>
      </c>
      <c r="B273">
        <v>46110</v>
      </c>
    </row>
    <row r="274" spans="1:2" x14ac:dyDescent="0.25">
      <c r="A274" t="s">
        <v>275</v>
      </c>
      <c r="B274">
        <v>49569</v>
      </c>
    </row>
    <row r="275" spans="1:2" x14ac:dyDescent="0.25">
      <c r="A275" t="s">
        <v>276</v>
      </c>
      <c r="B275">
        <v>44206</v>
      </c>
    </row>
    <row r="276" spans="1:2" x14ac:dyDescent="0.25">
      <c r="A276" t="s">
        <v>277</v>
      </c>
      <c r="B276">
        <v>44214</v>
      </c>
    </row>
    <row r="277" spans="1:2" x14ac:dyDescent="0.25">
      <c r="A277" t="s">
        <v>278</v>
      </c>
      <c r="B277">
        <v>45443</v>
      </c>
    </row>
    <row r="278" spans="1:2" x14ac:dyDescent="0.25">
      <c r="A278" t="s">
        <v>279</v>
      </c>
      <c r="B278">
        <v>49353</v>
      </c>
    </row>
    <row r="279" spans="1:2" x14ac:dyDescent="0.25">
      <c r="A279" t="s">
        <v>280</v>
      </c>
      <c r="B279">
        <v>49437</v>
      </c>
    </row>
    <row r="280" spans="1:2" x14ac:dyDescent="0.25">
      <c r="A280" t="s">
        <v>281</v>
      </c>
      <c r="B280">
        <v>47449</v>
      </c>
    </row>
    <row r="281" spans="1:2" x14ac:dyDescent="0.25">
      <c r="A281" t="s">
        <v>282</v>
      </c>
      <c r="B281">
        <v>47589</v>
      </c>
    </row>
    <row r="282" spans="1:2" x14ac:dyDescent="0.25">
      <c r="A282" t="s">
        <v>283</v>
      </c>
      <c r="B282">
        <v>50195</v>
      </c>
    </row>
    <row r="283" spans="1:2" x14ac:dyDescent="0.25">
      <c r="A283" t="s">
        <v>284</v>
      </c>
      <c r="B283">
        <v>46888</v>
      </c>
    </row>
    <row r="284" spans="1:2" x14ac:dyDescent="0.25">
      <c r="A284" t="s">
        <v>285</v>
      </c>
      <c r="B284">
        <v>48009</v>
      </c>
    </row>
    <row r="285" spans="1:2" x14ac:dyDescent="0.25">
      <c r="A285" t="s">
        <v>286</v>
      </c>
      <c r="B285">
        <v>48017</v>
      </c>
    </row>
    <row r="286" spans="1:2" x14ac:dyDescent="0.25">
      <c r="A286" t="s">
        <v>287</v>
      </c>
      <c r="B286">
        <v>44222</v>
      </c>
    </row>
    <row r="287" spans="1:2" x14ac:dyDescent="0.25">
      <c r="A287" t="s">
        <v>288</v>
      </c>
      <c r="B287">
        <v>50369</v>
      </c>
    </row>
    <row r="288" spans="1:2" x14ac:dyDescent="0.25">
      <c r="A288" t="s">
        <v>289</v>
      </c>
      <c r="B288">
        <v>45450</v>
      </c>
    </row>
    <row r="289" spans="1:2" x14ac:dyDescent="0.25">
      <c r="A289" t="s">
        <v>290</v>
      </c>
      <c r="B289">
        <v>50443</v>
      </c>
    </row>
    <row r="290" spans="1:2" x14ac:dyDescent="0.25">
      <c r="A290" t="s">
        <v>291</v>
      </c>
      <c r="B290">
        <v>44230</v>
      </c>
    </row>
    <row r="291" spans="1:2" x14ac:dyDescent="0.25">
      <c r="A291" t="s">
        <v>292</v>
      </c>
      <c r="B291">
        <v>49080</v>
      </c>
    </row>
    <row r="292" spans="1:2" x14ac:dyDescent="0.25">
      <c r="A292" t="s">
        <v>293</v>
      </c>
      <c r="B292">
        <v>44248</v>
      </c>
    </row>
    <row r="293" spans="1:2" x14ac:dyDescent="0.25">
      <c r="A293" t="s">
        <v>294</v>
      </c>
      <c r="B293">
        <v>44255</v>
      </c>
    </row>
    <row r="294" spans="1:2" x14ac:dyDescent="0.25">
      <c r="A294" t="s">
        <v>295</v>
      </c>
      <c r="B294">
        <v>44263</v>
      </c>
    </row>
    <row r="295" spans="1:2" x14ac:dyDescent="0.25">
      <c r="A295" t="s">
        <v>296</v>
      </c>
      <c r="B295">
        <v>50203</v>
      </c>
    </row>
    <row r="296" spans="1:2" x14ac:dyDescent="0.25">
      <c r="A296" t="s">
        <v>297</v>
      </c>
      <c r="B296">
        <v>45468</v>
      </c>
    </row>
    <row r="297" spans="1:2" x14ac:dyDescent="0.25">
      <c r="A297" t="s">
        <v>298</v>
      </c>
      <c r="B297">
        <v>49874</v>
      </c>
    </row>
    <row r="298" spans="1:2" x14ac:dyDescent="0.25">
      <c r="A298" t="s">
        <v>299</v>
      </c>
      <c r="B298">
        <v>44271</v>
      </c>
    </row>
    <row r="299" spans="1:2" x14ac:dyDescent="0.25">
      <c r="A299" t="s">
        <v>300</v>
      </c>
      <c r="B299">
        <v>48330</v>
      </c>
    </row>
    <row r="300" spans="1:2" x14ac:dyDescent="0.25">
      <c r="A300" t="s">
        <v>301</v>
      </c>
      <c r="B300">
        <v>49445</v>
      </c>
    </row>
    <row r="301" spans="1:2" x14ac:dyDescent="0.25">
      <c r="A301" t="s">
        <v>302</v>
      </c>
      <c r="B301">
        <v>47639</v>
      </c>
    </row>
    <row r="302" spans="1:2" x14ac:dyDescent="0.25">
      <c r="A302" t="s">
        <v>303</v>
      </c>
      <c r="B302">
        <v>48702</v>
      </c>
    </row>
    <row r="303" spans="1:2" x14ac:dyDescent="0.25">
      <c r="A303" t="s">
        <v>304</v>
      </c>
      <c r="B303">
        <v>44289</v>
      </c>
    </row>
    <row r="304" spans="1:2" x14ac:dyDescent="0.25">
      <c r="A304" t="s">
        <v>305</v>
      </c>
      <c r="B304">
        <v>46128</v>
      </c>
    </row>
    <row r="305" spans="1:2" x14ac:dyDescent="0.25">
      <c r="A305" t="s">
        <v>306</v>
      </c>
      <c r="B305">
        <v>47886</v>
      </c>
    </row>
    <row r="306" spans="1:2" x14ac:dyDescent="0.25">
      <c r="A306" t="s">
        <v>307</v>
      </c>
      <c r="B306">
        <v>49452</v>
      </c>
    </row>
    <row r="307" spans="1:2" x14ac:dyDescent="0.25">
      <c r="A307" t="s">
        <v>308</v>
      </c>
      <c r="B307">
        <v>48272</v>
      </c>
    </row>
    <row r="308" spans="1:2" x14ac:dyDescent="0.25">
      <c r="A308" t="s">
        <v>309</v>
      </c>
      <c r="B308">
        <v>442</v>
      </c>
    </row>
    <row r="309" spans="1:2" x14ac:dyDescent="0.25">
      <c r="A309" t="s">
        <v>310</v>
      </c>
      <c r="B309">
        <v>50005</v>
      </c>
    </row>
    <row r="310" spans="1:2" x14ac:dyDescent="0.25">
      <c r="A310" t="s">
        <v>311</v>
      </c>
      <c r="B310">
        <v>44297</v>
      </c>
    </row>
    <row r="311" spans="1:2" x14ac:dyDescent="0.25">
      <c r="A311" t="s">
        <v>312</v>
      </c>
      <c r="B311">
        <v>44305</v>
      </c>
    </row>
    <row r="312" spans="1:2" x14ac:dyDescent="0.25">
      <c r="A312" t="s">
        <v>313</v>
      </c>
      <c r="B312">
        <v>45831</v>
      </c>
    </row>
    <row r="313" spans="1:2" x14ac:dyDescent="0.25">
      <c r="A313" t="s">
        <v>314</v>
      </c>
      <c r="B313">
        <v>50211</v>
      </c>
    </row>
    <row r="314" spans="1:2" x14ac:dyDescent="0.25">
      <c r="A314" t="s">
        <v>315</v>
      </c>
      <c r="B314">
        <v>46805</v>
      </c>
    </row>
    <row r="315" spans="1:2" x14ac:dyDescent="0.25">
      <c r="A315" t="s">
        <v>316</v>
      </c>
      <c r="B315">
        <v>44313</v>
      </c>
    </row>
    <row r="316" spans="1:2" x14ac:dyDescent="0.25">
      <c r="A316" t="s">
        <v>317</v>
      </c>
      <c r="B316">
        <v>44321</v>
      </c>
    </row>
    <row r="317" spans="1:2" x14ac:dyDescent="0.25">
      <c r="A317" t="s">
        <v>318</v>
      </c>
      <c r="B317">
        <v>44339</v>
      </c>
    </row>
    <row r="318" spans="1:2" x14ac:dyDescent="0.25">
      <c r="A318" t="s">
        <v>319</v>
      </c>
      <c r="B318">
        <v>48553</v>
      </c>
    </row>
    <row r="319" spans="1:2" x14ac:dyDescent="0.25">
      <c r="A319" t="s">
        <v>320</v>
      </c>
      <c r="B319">
        <v>49882</v>
      </c>
    </row>
    <row r="320" spans="1:2" x14ac:dyDescent="0.25">
      <c r="A320" t="s">
        <v>321</v>
      </c>
      <c r="B320">
        <v>44347</v>
      </c>
    </row>
    <row r="321" spans="1:2" x14ac:dyDescent="0.25">
      <c r="A321" t="s">
        <v>322</v>
      </c>
      <c r="B321">
        <v>45476</v>
      </c>
    </row>
    <row r="322" spans="1:2" x14ac:dyDescent="0.25">
      <c r="A322" t="s">
        <v>323</v>
      </c>
      <c r="B322">
        <v>50450</v>
      </c>
    </row>
    <row r="323" spans="1:2" x14ac:dyDescent="0.25">
      <c r="A323" t="s">
        <v>324</v>
      </c>
      <c r="B323">
        <v>44354</v>
      </c>
    </row>
    <row r="324" spans="1:2" x14ac:dyDescent="0.25">
      <c r="A324" t="s">
        <v>325</v>
      </c>
      <c r="B324">
        <v>50153</v>
      </c>
    </row>
    <row r="325" spans="1:2" x14ac:dyDescent="0.25">
      <c r="A325" t="s">
        <v>326</v>
      </c>
      <c r="B325">
        <v>44362</v>
      </c>
    </row>
    <row r="326" spans="1:2" x14ac:dyDescent="0.25">
      <c r="A326" t="s">
        <v>327</v>
      </c>
      <c r="B326">
        <v>44370</v>
      </c>
    </row>
    <row r="327" spans="1:2" x14ac:dyDescent="0.25">
      <c r="A327" t="s">
        <v>328</v>
      </c>
      <c r="B327">
        <v>48850</v>
      </c>
    </row>
    <row r="328" spans="1:2" x14ac:dyDescent="0.25">
      <c r="A328" t="s">
        <v>329</v>
      </c>
      <c r="B328">
        <v>47456</v>
      </c>
    </row>
    <row r="329" spans="1:2" x14ac:dyDescent="0.25">
      <c r="A329" t="s">
        <v>330</v>
      </c>
      <c r="B329">
        <v>50229</v>
      </c>
    </row>
    <row r="330" spans="1:2" x14ac:dyDescent="0.25">
      <c r="A330" t="s">
        <v>331</v>
      </c>
      <c r="B330">
        <v>45484</v>
      </c>
    </row>
    <row r="331" spans="1:2" x14ac:dyDescent="0.25">
      <c r="A331" t="s">
        <v>332</v>
      </c>
      <c r="B331">
        <v>44388</v>
      </c>
    </row>
    <row r="332" spans="1:2" x14ac:dyDescent="0.25">
      <c r="A332" t="s">
        <v>333</v>
      </c>
      <c r="B332">
        <v>48520</v>
      </c>
    </row>
    <row r="333" spans="1:2" x14ac:dyDescent="0.25">
      <c r="A333" t="s">
        <v>334</v>
      </c>
      <c r="B333">
        <v>45492</v>
      </c>
    </row>
    <row r="334" spans="1:2" x14ac:dyDescent="0.25">
      <c r="A334" t="s">
        <v>335</v>
      </c>
      <c r="B334">
        <v>48629</v>
      </c>
    </row>
    <row r="335" spans="1:2" x14ac:dyDescent="0.25">
      <c r="A335" t="s">
        <v>336</v>
      </c>
      <c r="B335">
        <v>46920</v>
      </c>
    </row>
    <row r="336" spans="1:2" x14ac:dyDescent="0.25">
      <c r="A336" t="s">
        <v>337</v>
      </c>
      <c r="B336">
        <v>44396</v>
      </c>
    </row>
    <row r="337" spans="1:2" x14ac:dyDescent="0.25">
      <c r="A337" t="s">
        <v>338</v>
      </c>
      <c r="B337">
        <v>44404</v>
      </c>
    </row>
    <row r="338" spans="1:2" x14ac:dyDescent="0.25">
      <c r="A338" t="s">
        <v>339</v>
      </c>
      <c r="B338">
        <v>48173</v>
      </c>
    </row>
    <row r="339" spans="1:2" x14ac:dyDescent="0.25">
      <c r="A339" t="s">
        <v>340</v>
      </c>
      <c r="B339">
        <v>45500</v>
      </c>
    </row>
    <row r="340" spans="1:2" x14ac:dyDescent="0.25">
      <c r="A340" t="s">
        <v>341</v>
      </c>
      <c r="B340">
        <v>50633</v>
      </c>
    </row>
    <row r="341" spans="1:2" x14ac:dyDescent="0.25">
      <c r="A341" t="s">
        <v>342</v>
      </c>
      <c r="B341">
        <v>49361</v>
      </c>
    </row>
    <row r="342" spans="1:2" x14ac:dyDescent="0.25">
      <c r="A342" t="s">
        <v>343</v>
      </c>
      <c r="B342">
        <v>45518</v>
      </c>
    </row>
    <row r="343" spans="1:2" x14ac:dyDescent="0.25">
      <c r="A343" t="s">
        <v>344</v>
      </c>
      <c r="B343">
        <v>49890</v>
      </c>
    </row>
    <row r="344" spans="1:2" x14ac:dyDescent="0.25">
      <c r="A344" t="s">
        <v>345</v>
      </c>
      <c r="B344">
        <v>49627</v>
      </c>
    </row>
    <row r="345" spans="1:2" x14ac:dyDescent="0.25">
      <c r="A345" t="s">
        <v>346</v>
      </c>
      <c r="B345">
        <v>45948</v>
      </c>
    </row>
    <row r="346" spans="1:2" x14ac:dyDescent="0.25">
      <c r="A346" t="s">
        <v>347</v>
      </c>
      <c r="B346">
        <v>46672</v>
      </c>
    </row>
    <row r="347" spans="1:2" x14ac:dyDescent="0.25">
      <c r="A347" t="s">
        <v>348</v>
      </c>
      <c r="B347">
        <v>50039</v>
      </c>
    </row>
    <row r="348" spans="1:2" x14ac:dyDescent="0.25">
      <c r="A348" t="s">
        <v>349</v>
      </c>
      <c r="B348">
        <v>50740</v>
      </c>
    </row>
    <row r="349" spans="1:2" x14ac:dyDescent="0.25">
      <c r="A349" t="s">
        <v>350</v>
      </c>
      <c r="B349">
        <v>139303</v>
      </c>
    </row>
    <row r="350" spans="1:2" x14ac:dyDescent="0.25">
      <c r="A350" t="s">
        <v>351</v>
      </c>
      <c r="B350">
        <v>47712</v>
      </c>
    </row>
    <row r="351" spans="1:2" x14ac:dyDescent="0.25">
      <c r="A351" t="s">
        <v>352</v>
      </c>
      <c r="B351">
        <v>45526</v>
      </c>
    </row>
    <row r="352" spans="1:2" x14ac:dyDescent="0.25">
      <c r="A352" t="s">
        <v>353</v>
      </c>
      <c r="B352">
        <v>48777</v>
      </c>
    </row>
    <row r="353" spans="1:2" x14ac:dyDescent="0.25">
      <c r="A353" t="s">
        <v>354</v>
      </c>
      <c r="B353">
        <v>45534</v>
      </c>
    </row>
    <row r="354" spans="1:2" x14ac:dyDescent="0.25">
      <c r="A354" t="s">
        <v>355</v>
      </c>
      <c r="B354">
        <v>44412</v>
      </c>
    </row>
    <row r="355" spans="1:2" x14ac:dyDescent="0.25">
      <c r="A355" t="s">
        <v>356</v>
      </c>
      <c r="B355">
        <v>44420</v>
      </c>
    </row>
    <row r="356" spans="1:2" x14ac:dyDescent="0.25">
      <c r="A356" t="s">
        <v>357</v>
      </c>
      <c r="B356">
        <v>44438</v>
      </c>
    </row>
    <row r="357" spans="1:2" x14ac:dyDescent="0.25">
      <c r="A357" t="s">
        <v>358</v>
      </c>
      <c r="B357">
        <v>49270</v>
      </c>
    </row>
    <row r="358" spans="1:2" x14ac:dyDescent="0.25">
      <c r="A358" t="s">
        <v>359</v>
      </c>
      <c r="B358">
        <v>44446</v>
      </c>
    </row>
    <row r="359" spans="1:2" x14ac:dyDescent="0.25">
      <c r="A359" t="s">
        <v>360</v>
      </c>
      <c r="B359">
        <v>46995</v>
      </c>
    </row>
    <row r="360" spans="1:2" x14ac:dyDescent="0.25">
      <c r="A360" t="s">
        <v>361</v>
      </c>
      <c r="B360">
        <v>44461</v>
      </c>
    </row>
    <row r="361" spans="1:2" x14ac:dyDescent="0.25">
      <c r="A361" t="s">
        <v>362</v>
      </c>
      <c r="B361">
        <v>45955</v>
      </c>
    </row>
    <row r="362" spans="1:2" x14ac:dyDescent="0.25">
      <c r="A362" t="s">
        <v>363</v>
      </c>
      <c r="B362">
        <v>45963</v>
      </c>
    </row>
    <row r="363" spans="1:2" x14ac:dyDescent="0.25">
      <c r="A363" t="s">
        <v>364</v>
      </c>
      <c r="B363">
        <v>48710</v>
      </c>
    </row>
    <row r="364" spans="1:2" x14ac:dyDescent="0.25">
      <c r="A364" t="s">
        <v>365</v>
      </c>
      <c r="B364">
        <v>44479</v>
      </c>
    </row>
    <row r="365" spans="1:2" x14ac:dyDescent="0.25">
      <c r="A365" t="s">
        <v>366</v>
      </c>
      <c r="B365">
        <v>47720</v>
      </c>
    </row>
    <row r="366" spans="1:2" x14ac:dyDescent="0.25">
      <c r="A366" t="s">
        <v>367</v>
      </c>
      <c r="B366">
        <v>46136</v>
      </c>
    </row>
    <row r="367" spans="1:2" x14ac:dyDescent="0.25">
      <c r="A367" t="s">
        <v>368</v>
      </c>
      <c r="B367">
        <v>44487</v>
      </c>
    </row>
    <row r="368" spans="1:2" x14ac:dyDescent="0.25">
      <c r="A368" t="s">
        <v>369</v>
      </c>
      <c r="B368">
        <v>45559</v>
      </c>
    </row>
    <row r="369" spans="1:2" x14ac:dyDescent="0.25">
      <c r="A369" t="s">
        <v>370</v>
      </c>
      <c r="B369">
        <v>49718</v>
      </c>
    </row>
    <row r="370" spans="1:2" x14ac:dyDescent="0.25">
      <c r="A370" t="s">
        <v>371</v>
      </c>
      <c r="B370">
        <v>44453</v>
      </c>
    </row>
    <row r="371" spans="1:2" x14ac:dyDescent="0.25">
      <c r="A371" t="s">
        <v>372</v>
      </c>
      <c r="B371">
        <v>47217</v>
      </c>
    </row>
    <row r="372" spans="1:2" x14ac:dyDescent="0.25">
      <c r="A372" t="s">
        <v>373</v>
      </c>
      <c r="B372">
        <v>45542</v>
      </c>
    </row>
    <row r="373" spans="1:2" x14ac:dyDescent="0.25">
      <c r="A373" t="s">
        <v>374</v>
      </c>
      <c r="B373">
        <v>45567</v>
      </c>
    </row>
    <row r="374" spans="1:2" x14ac:dyDescent="0.25">
      <c r="A374" t="s">
        <v>375</v>
      </c>
      <c r="B374">
        <v>48637</v>
      </c>
    </row>
    <row r="375" spans="1:2" x14ac:dyDescent="0.25">
      <c r="A375" t="s">
        <v>376</v>
      </c>
      <c r="B375">
        <v>44495</v>
      </c>
    </row>
    <row r="376" spans="1:2" x14ac:dyDescent="0.25">
      <c r="A376" t="s">
        <v>377</v>
      </c>
      <c r="B376">
        <v>48900</v>
      </c>
    </row>
    <row r="377" spans="1:2" x14ac:dyDescent="0.25">
      <c r="A377" t="s">
        <v>378</v>
      </c>
      <c r="B377">
        <v>50047</v>
      </c>
    </row>
    <row r="378" spans="1:2" x14ac:dyDescent="0.25">
      <c r="A378" t="s">
        <v>379</v>
      </c>
      <c r="B378">
        <v>50708</v>
      </c>
    </row>
    <row r="379" spans="1:2" x14ac:dyDescent="0.25">
      <c r="A379" t="s">
        <v>380</v>
      </c>
      <c r="B379">
        <v>44503</v>
      </c>
    </row>
    <row r="380" spans="1:2" x14ac:dyDescent="0.25">
      <c r="A380" t="s">
        <v>381</v>
      </c>
      <c r="B380">
        <v>50641</v>
      </c>
    </row>
    <row r="381" spans="1:2" x14ac:dyDescent="0.25">
      <c r="A381" t="s">
        <v>382</v>
      </c>
      <c r="B381">
        <v>44511</v>
      </c>
    </row>
    <row r="382" spans="1:2" x14ac:dyDescent="0.25">
      <c r="A382" t="s">
        <v>383</v>
      </c>
      <c r="B382">
        <v>48025</v>
      </c>
    </row>
    <row r="383" spans="1:2" x14ac:dyDescent="0.25">
      <c r="A383" t="s">
        <v>384</v>
      </c>
      <c r="B383">
        <v>44529</v>
      </c>
    </row>
    <row r="384" spans="1:2" x14ac:dyDescent="0.25">
      <c r="A384" t="s">
        <v>385</v>
      </c>
      <c r="B384">
        <v>44537</v>
      </c>
    </row>
    <row r="385" spans="1:2" x14ac:dyDescent="0.25">
      <c r="A385" t="s">
        <v>386</v>
      </c>
      <c r="B385">
        <v>44545</v>
      </c>
    </row>
    <row r="386" spans="1:2" x14ac:dyDescent="0.25">
      <c r="A386" t="s">
        <v>387</v>
      </c>
      <c r="B386">
        <v>50336</v>
      </c>
    </row>
    <row r="387" spans="1:2" x14ac:dyDescent="0.25">
      <c r="A387" t="s">
        <v>388</v>
      </c>
      <c r="B387">
        <v>46250</v>
      </c>
    </row>
    <row r="388" spans="1:2" x14ac:dyDescent="0.25">
      <c r="A388" t="s">
        <v>389</v>
      </c>
      <c r="B388">
        <v>46722</v>
      </c>
    </row>
    <row r="389" spans="1:2" x14ac:dyDescent="0.25">
      <c r="A389" t="s">
        <v>390</v>
      </c>
      <c r="B389">
        <v>49056</v>
      </c>
    </row>
    <row r="390" spans="1:2" x14ac:dyDescent="0.25">
      <c r="A390" t="s">
        <v>391</v>
      </c>
      <c r="B390">
        <v>48728</v>
      </c>
    </row>
    <row r="391" spans="1:2" x14ac:dyDescent="0.25">
      <c r="A391" t="s">
        <v>392</v>
      </c>
      <c r="B391">
        <v>48819</v>
      </c>
    </row>
    <row r="392" spans="1:2" x14ac:dyDescent="0.25">
      <c r="A392" t="s">
        <v>393</v>
      </c>
      <c r="B392">
        <v>48033</v>
      </c>
    </row>
    <row r="393" spans="1:2" x14ac:dyDescent="0.25">
      <c r="A393" t="s">
        <v>394</v>
      </c>
      <c r="B393">
        <v>48736</v>
      </c>
    </row>
    <row r="394" spans="1:2" x14ac:dyDescent="0.25">
      <c r="A394" t="s">
        <v>395</v>
      </c>
      <c r="B394">
        <v>47365</v>
      </c>
    </row>
    <row r="395" spans="1:2" x14ac:dyDescent="0.25">
      <c r="A395" t="s">
        <v>396</v>
      </c>
      <c r="B395">
        <v>49635</v>
      </c>
    </row>
    <row r="396" spans="1:2" x14ac:dyDescent="0.25">
      <c r="A396" t="s">
        <v>397</v>
      </c>
      <c r="B396">
        <v>49908</v>
      </c>
    </row>
    <row r="397" spans="1:2" x14ac:dyDescent="0.25">
      <c r="A397" t="s">
        <v>398</v>
      </c>
      <c r="B397">
        <v>46268</v>
      </c>
    </row>
    <row r="398" spans="1:2" x14ac:dyDescent="0.25">
      <c r="A398" t="s">
        <v>399</v>
      </c>
      <c r="B398">
        <v>50575</v>
      </c>
    </row>
    <row r="399" spans="1:2" x14ac:dyDescent="0.25">
      <c r="A399" t="s">
        <v>400</v>
      </c>
      <c r="B399">
        <v>50716</v>
      </c>
    </row>
    <row r="400" spans="1:2" x14ac:dyDescent="0.25">
      <c r="A400" t="s">
        <v>401</v>
      </c>
      <c r="B400">
        <v>44552</v>
      </c>
    </row>
    <row r="401" spans="1:2" x14ac:dyDescent="0.25">
      <c r="A401" t="s">
        <v>402</v>
      </c>
      <c r="B401">
        <v>44560</v>
      </c>
    </row>
    <row r="402" spans="1:2" x14ac:dyDescent="0.25">
      <c r="A402" t="s">
        <v>403</v>
      </c>
      <c r="B402">
        <v>50567</v>
      </c>
    </row>
    <row r="403" spans="1:2" x14ac:dyDescent="0.25">
      <c r="A403" t="s">
        <v>404</v>
      </c>
      <c r="B403">
        <v>44578</v>
      </c>
    </row>
    <row r="404" spans="1:2" x14ac:dyDescent="0.25">
      <c r="A404" t="s">
        <v>405</v>
      </c>
      <c r="B404">
        <v>47761</v>
      </c>
    </row>
    <row r="405" spans="1:2" x14ac:dyDescent="0.25">
      <c r="A405" t="s">
        <v>406</v>
      </c>
      <c r="B405">
        <v>47373</v>
      </c>
    </row>
    <row r="406" spans="1:2" x14ac:dyDescent="0.25">
      <c r="A406" t="s">
        <v>407</v>
      </c>
      <c r="B406">
        <v>44586</v>
      </c>
    </row>
    <row r="407" spans="1:2" x14ac:dyDescent="0.25">
      <c r="A407" t="s">
        <v>408</v>
      </c>
      <c r="B407">
        <v>44594</v>
      </c>
    </row>
    <row r="408" spans="1:2" x14ac:dyDescent="0.25">
      <c r="A408" t="s">
        <v>409</v>
      </c>
      <c r="B408">
        <v>61903</v>
      </c>
    </row>
    <row r="409" spans="1:2" x14ac:dyDescent="0.25">
      <c r="A409" t="s">
        <v>410</v>
      </c>
      <c r="B409">
        <v>49726</v>
      </c>
    </row>
    <row r="410" spans="1:2" x14ac:dyDescent="0.25">
      <c r="A410" t="s">
        <v>411</v>
      </c>
      <c r="B410">
        <v>46763</v>
      </c>
    </row>
    <row r="411" spans="1:2" x14ac:dyDescent="0.25">
      <c r="A411" t="s">
        <v>412</v>
      </c>
      <c r="B411">
        <v>46573</v>
      </c>
    </row>
    <row r="412" spans="1:2" x14ac:dyDescent="0.25">
      <c r="A412" t="s">
        <v>413</v>
      </c>
      <c r="B412">
        <v>49478</v>
      </c>
    </row>
    <row r="413" spans="1:2" x14ac:dyDescent="0.25">
      <c r="A413" t="s">
        <v>414</v>
      </c>
      <c r="B413">
        <v>46581</v>
      </c>
    </row>
    <row r="414" spans="1:2" x14ac:dyDescent="0.25">
      <c r="A414" t="s">
        <v>415</v>
      </c>
      <c r="B414">
        <v>44602</v>
      </c>
    </row>
    <row r="415" spans="1:2" x14ac:dyDescent="0.25">
      <c r="A415" t="s">
        <v>416</v>
      </c>
      <c r="B415">
        <v>44610</v>
      </c>
    </row>
    <row r="416" spans="1:2" x14ac:dyDescent="0.25">
      <c r="A416" t="s">
        <v>417</v>
      </c>
      <c r="B416">
        <v>49916</v>
      </c>
    </row>
    <row r="417" spans="1:2" x14ac:dyDescent="0.25">
      <c r="A417" t="s">
        <v>418</v>
      </c>
      <c r="B417">
        <v>50724</v>
      </c>
    </row>
    <row r="418" spans="1:2" x14ac:dyDescent="0.25">
      <c r="A418" t="s">
        <v>419</v>
      </c>
      <c r="B418">
        <v>48215</v>
      </c>
    </row>
    <row r="419" spans="1:2" x14ac:dyDescent="0.25">
      <c r="A419" t="s">
        <v>420</v>
      </c>
      <c r="B419">
        <v>49379</v>
      </c>
    </row>
    <row r="420" spans="1:2" x14ac:dyDescent="0.25">
      <c r="A420" t="s">
        <v>421</v>
      </c>
      <c r="B420">
        <v>49387</v>
      </c>
    </row>
    <row r="421" spans="1:2" x14ac:dyDescent="0.25">
      <c r="A421" t="s">
        <v>422</v>
      </c>
      <c r="B421">
        <v>44628</v>
      </c>
    </row>
    <row r="422" spans="1:2" x14ac:dyDescent="0.25">
      <c r="A422" t="s">
        <v>423</v>
      </c>
      <c r="B422">
        <v>49510</v>
      </c>
    </row>
    <row r="423" spans="1:2" x14ac:dyDescent="0.25">
      <c r="A423" t="s">
        <v>424</v>
      </c>
      <c r="B423">
        <v>49395</v>
      </c>
    </row>
    <row r="424" spans="1:2" x14ac:dyDescent="0.25">
      <c r="A424" t="s">
        <v>425</v>
      </c>
      <c r="B424">
        <v>48579</v>
      </c>
    </row>
    <row r="425" spans="1:2" x14ac:dyDescent="0.25">
      <c r="A425" t="s">
        <v>426</v>
      </c>
      <c r="B425">
        <v>44636</v>
      </c>
    </row>
    <row r="426" spans="1:2" x14ac:dyDescent="0.25">
      <c r="A426" t="s">
        <v>427</v>
      </c>
      <c r="B426">
        <v>47597</v>
      </c>
    </row>
    <row r="427" spans="1:2" x14ac:dyDescent="0.25">
      <c r="A427" t="s">
        <v>428</v>
      </c>
      <c r="B427">
        <v>45575</v>
      </c>
    </row>
    <row r="428" spans="1:2" x14ac:dyDescent="0.25">
      <c r="A428" t="s">
        <v>429</v>
      </c>
      <c r="B428">
        <v>46813</v>
      </c>
    </row>
    <row r="429" spans="1:2" x14ac:dyDescent="0.25">
      <c r="A429" t="s">
        <v>430</v>
      </c>
      <c r="B429">
        <v>45781</v>
      </c>
    </row>
    <row r="430" spans="1:2" x14ac:dyDescent="0.25">
      <c r="A430" t="s">
        <v>431</v>
      </c>
      <c r="B430">
        <v>47902</v>
      </c>
    </row>
    <row r="431" spans="1:2" x14ac:dyDescent="0.25">
      <c r="A431" t="s">
        <v>432</v>
      </c>
      <c r="B431">
        <v>49924</v>
      </c>
    </row>
    <row r="432" spans="1:2" x14ac:dyDescent="0.25">
      <c r="A432" t="s">
        <v>433</v>
      </c>
      <c r="B432">
        <v>45583</v>
      </c>
    </row>
    <row r="433" spans="1:2" x14ac:dyDescent="0.25">
      <c r="A433" t="s">
        <v>434</v>
      </c>
      <c r="B433">
        <v>47076</v>
      </c>
    </row>
    <row r="434" spans="1:2" x14ac:dyDescent="0.25">
      <c r="A434" t="s">
        <v>435</v>
      </c>
      <c r="B434">
        <v>46896</v>
      </c>
    </row>
    <row r="435" spans="1:2" x14ac:dyDescent="0.25">
      <c r="A435" t="s">
        <v>436</v>
      </c>
      <c r="B435">
        <v>47084</v>
      </c>
    </row>
    <row r="436" spans="1:2" x14ac:dyDescent="0.25">
      <c r="A436" t="s">
        <v>437</v>
      </c>
      <c r="B436">
        <v>44644</v>
      </c>
    </row>
    <row r="437" spans="1:2" x14ac:dyDescent="0.25">
      <c r="A437" t="s">
        <v>438</v>
      </c>
      <c r="B437">
        <v>49932</v>
      </c>
    </row>
    <row r="438" spans="1:2" x14ac:dyDescent="0.25">
      <c r="A438" t="s">
        <v>439</v>
      </c>
      <c r="B438">
        <v>48421</v>
      </c>
    </row>
    <row r="439" spans="1:2" x14ac:dyDescent="0.25">
      <c r="A439" t="s">
        <v>440</v>
      </c>
      <c r="B439">
        <v>49460</v>
      </c>
    </row>
    <row r="440" spans="1:2" x14ac:dyDescent="0.25">
      <c r="A440" t="s">
        <v>441</v>
      </c>
      <c r="B440">
        <v>48348</v>
      </c>
    </row>
    <row r="441" spans="1:2" x14ac:dyDescent="0.25">
      <c r="A441" t="s">
        <v>442</v>
      </c>
      <c r="B441">
        <v>44651</v>
      </c>
    </row>
    <row r="442" spans="1:2" x14ac:dyDescent="0.25">
      <c r="A442" t="s">
        <v>443</v>
      </c>
      <c r="B442">
        <v>44669</v>
      </c>
    </row>
    <row r="443" spans="1:2" x14ac:dyDescent="0.25">
      <c r="A443" t="s">
        <v>444</v>
      </c>
      <c r="B443">
        <v>49288</v>
      </c>
    </row>
    <row r="444" spans="1:2" x14ac:dyDescent="0.25">
      <c r="A444" t="s">
        <v>445</v>
      </c>
      <c r="B444">
        <v>44677</v>
      </c>
    </row>
    <row r="445" spans="1:2" x14ac:dyDescent="0.25">
      <c r="A445" t="s">
        <v>446</v>
      </c>
      <c r="B445">
        <v>45880</v>
      </c>
    </row>
    <row r="446" spans="1:2" x14ac:dyDescent="0.25">
      <c r="A446" t="s">
        <v>447</v>
      </c>
      <c r="B446">
        <v>44685</v>
      </c>
    </row>
    <row r="447" spans="1:2" x14ac:dyDescent="0.25">
      <c r="A447" t="s">
        <v>448</v>
      </c>
      <c r="B447">
        <v>44693</v>
      </c>
    </row>
    <row r="448" spans="1:2" x14ac:dyDescent="0.25">
      <c r="A448" t="s">
        <v>449</v>
      </c>
      <c r="B448">
        <v>50054</v>
      </c>
    </row>
    <row r="449" spans="1:2" x14ac:dyDescent="0.25">
      <c r="A449" t="s">
        <v>450</v>
      </c>
      <c r="B449">
        <v>47001</v>
      </c>
    </row>
    <row r="450" spans="1:2" x14ac:dyDescent="0.25">
      <c r="A450" t="s">
        <v>451</v>
      </c>
      <c r="B450">
        <v>46599</v>
      </c>
    </row>
    <row r="451" spans="1:2" x14ac:dyDescent="0.25">
      <c r="A451" t="s">
        <v>452</v>
      </c>
      <c r="B451">
        <v>48439</v>
      </c>
    </row>
    <row r="452" spans="1:2" x14ac:dyDescent="0.25">
      <c r="A452" t="s">
        <v>453</v>
      </c>
      <c r="B452">
        <v>47506</v>
      </c>
    </row>
    <row r="453" spans="1:2" x14ac:dyDescent="0.25">
      <c r="A453" t="s">
        <v>454</v>
      </c>
      <c r="B453">
        <v>46474</v>
      </c>
    </row>
    <row r="454" spans="1:2" x14ac:dyDescent="0.25">
      <c r="A454" t="s">
        <v>455</v>
      </c>
      <c r="B454">
        <v>46078</v>
      </c>
    </row>
    <row r="455" spans="1:2" x14ac:dyDescent="0.25">
      <c r="A455" t="s">
        <v>456</v>
      </c>
      <c r="B455">
        <v>45591</v>
      </c>
    </row>
    <row r="456" spans="1:2" x14ac:dyDescent="0.25">
      <c r="A456" t="s">
        <v>457</v>
      </c>
      <c r="B456">
        <v>48447</v>
      </c>
    </row>
    <row r="457" spans="1:2" x14ac:dyDescent="0.25">
      <c r="A457" t="s">
        <v>458</v>
      </c>
      <c r="B457">
        <v>46482</v>
      </c>
    </row>
    <row r="458" spans="1:2" x14ac:dyDescent="0.25">
      <c r="A458" t="s">
        <v>459</v>
      </c>
      <c r="B458">
        <v>47514</v>
      </c>
    </row>
    <row r="459" spans="1:2" x14ac:dyDescent="0.25">
      <c r="A459" t="s">
        <v>460</v>
      </c>
      <c r="B459">
        <v>47894</v>
      </c>
    </row>
    <row r="460" spans="1:2" x14ac:dyDescent="0.25">
      <c r="A460" t="s">
        <v>461</v>
      </c>
      <c r="B460">
        <v>48090</v>
      </c>
    </row>
    <row r="461" spans="1:2" x14ac:dyDescent="0.25">
      <c r="A461" t="s">
        <v>462</v>
      </c>
      <c r="B461">
        <v>47944</v>
      </c>
    </row>
    <row r="462" spans="1:2" x14ac:dyDescent="0.25">
      <c r="A462" t="s">
        <v>463</v>
      </c>
      <c r="B462">
        <v>44701</v>
      </c>
    </row>
    <row r="463" spans="1:2" x14ac:dyDescent="0.25">
      <c r="A463" t="s">
        <v>464</v>
      </c>
      <c r="B463">
        <v>47308</v>
      </c>
    </row>
    <row r="464" spans="1:2" x14ac:dyDescent="0.25">
      <c r="A464" t="s">
        <v>465</v>
      </c>
      <c r="B464">
        <v>49213</v>
      </c>
    </row>
    <row r="465" spans="1:2" x14ac:dyDescent="0.25">
      <c r="A465" t="s">
        <v>466</v>
      </c>
      <c r="B465">
        <v>46144</v>
      </c>
    </row>
    <row r="466" spans="1:2" x14ac:dyDescent="0.25">
      <c r="A466" t="s">
        <v>467</v>
      </c>
      <c r="B466">
        <v>45609</v>
      </c>
    </row>
    <row r="467" spans="1:2" x14ac:dyDescent="0.25">
      <c r="A467" t="s">
        <v>468</v>
      </c>
      <c r="B467">
        <v>49817</v>
      </c>
    </row>
    <row r="468" spans="1:2" x14ac:dyDescent="0.25">
      <c r="A468" t="s">
        <v>469</v>
      </c>
      <c r="B468">
        <v>44735</v>
      </c>
    </row>
    <row r="469" spans="1:2" x14ac:dyDescent="0.25">
      <c r="A469" t="s">
        <v>470</v>
      </c>
      <c r="B469">
        <v>44743</v>
      </c>
    </row>
    <row r="470" spans="1:2" x14ac:dyDescent="0.25">
      <c r="A470" t="s">
        <v>471</v>
      </c>
      <c r="B470">
        <v>49940</v>
      </c>
    </row>
    <row r="471" spans="1:2" x14ac:dyDescent="0.25">
      <c r="A471" t="s">
        <v>472</v>
      </c>
      <c r="B471">
        <v>49130</v>
      </c>
    </row>
    <row r="472" spans="1:2" x14ac:dyDescent="0.25">
      <c r="A472" t="s">
        <v>473</v>
      </c>
      <c r="B472">
        <v>48355</v>
      </c>
    </row>
    <row r="473" spans="1:2" x14ac:dyDescent="0.25">
      <c r="A473" t="s">
        <v>474</v>
      </c>
      <c r="B473">
        <v>49684</v>
      </c>
    </row>
    <row r="474" spans="1:2" x14ac:dyDescent="0.25">
      <c r="A474" t="s">
        <v>475</v>
      </c>
      <c r="B474">
        <v>46003</v>
      </c>
    </row>
    <row r="475" spans="1:2" x14ac:dyDescent="0.25">
      <c r="A475" t="s">
        <v>476</v>
      </c>
      <c r="B475">
        <v>44750</v>
      </c>
    </row>
    <row r="476" spans="1:2" x14ac:dyDescent="0.25">
      <c r="A476" t="s">
        <v>477</v>
      </c>
      <c r="B476">
        <v>45799</v>
      </c>
    </row>
    <row r="477" spans="1:2" x14ac:dyDescent="0.25">
      <c r="A477" t="s">
        <v>478</v>
      </c>
      <c r="B477">
        <v>44768</v>
      </c>
    </row>
    <row r="478" spans="1:2" x14ac:dyDescent="0.25">
      <c r="A478" t="s">
        <v>479</v>
      </c>
      <c r="B478">
        <v>44776</v>
      </c>
    </row>
    <row r="479" spans="1:2" x14ac:dyDescent="0.25">
      <c r="A479" t="s">
        <v>480</v>
      </c>
      <c r="B479">
        <v>44784</v>
      </c>
    </row>
    <row r="480" spans="1:2" x14ac:dyDescent="0.25">
      <c r="A480" t="s">
        <v>481</v>
      </c>
      <c r="B480">
        <v>46607</v>
      </c>
    </row>
    <row r="481" spans="1:2" x14ac:dyDescent="0.25">
      <c r="A481" t="s">
        <v>482</v>
      </c>
      <c r="B481">
        <v>47738</v>
      </c>
    </row>
    <row r="482" spans="1:2" x14ac:dyDescent="0.25">
      <c r="A482" t="s">
        <v>483</v>
      </c>
      <c r="B482">
        <v>44792</v>
      </c>
    </row>
    <row r="483" spans="1:2" x14ac:dyDescent="0.25">
      <c r="A483" t="s">
        <v>484</v>
      </c>
      <c r="B483">
        <v>47951</v>
      </c>
    </row>
    <row r="484" spans="1:2" x14ac:dyDescent="0.25">
      <c r="A484" t="s">
        <v>485</v>
      </c>
      <c r="B484">
        <v>48363</v>
      </c>
    </row>
    <row r="485" spans="1:2" x14ac:dyDescent="0.25">
      <c r="A485" t="s">
        <v>486</v>
      </c>
      <c r="B485">
        <v>44800</v>
      </c>
    </row>
    <row r="486" spans="1:2" x14ac:dyDescent="0.25">
      <c r="A486" t="s">
        <v>487</v>
      </c>
      <c r="B486">
        <v>49221</v>
      </c>
    </row>
    <row r="487" spans="1:2" x14ac:dyDescent="0.25">
      <c r="A487" t="s">
        <v>488</v>
      </c>
      <c r="B487">
        <v>50583</v>
      </c>
    </row>
    <row r="488" spans="1:2" x14ac:dyDescent="0.25">
      <c r="A488" t="s">
        <v>489</v>
      </c>
      <c r="B488">
        <v>46276</v>
      </c>
    </row>
    <row r="489" spans="1:2" x14ac:dyDescent="0.25">
      <c r="A489" t="s">
        <v>490</v>
      </c>
      <c r="B489">
        <v>49528</v>
      </c>
    </row>
    <row r="490" spans="1:2" x14ac:dyDescent="0.25">
      <c r="A490" t="s">
        <v>491</v>
      </c>
      <c r="B490">
        <v>46441</v>
      </c>
    </row>
    <row r="491" spans="1:2" x14ac:dyDescent="0.25">
      <c r="A491" t="s">
        <v>492</v>
      </c>
      <c r="B491">
        <v>48538</v>
      </c>
    </row>
    <row r="492" spans="1:2" x14ac:dyDescent="0.25">
      <c r="A492" t="s">
        <v>493</v>
      </c>
      <c r="B492">
        <v>49064</v>
      </c>
    </row>
    <row r="493" spans="1:2" x14ac:dyDescent="0.25">
      <c r="A493" t="s">
        <v>494</v>
      </c>
      <c r="B493">
        <v>50237</v>
      </c>
    </row>
    <row r="494" spans="1:2" x14ac:dyDescent="0.25">
      <c r="A494" t="s">
        <v>495</v>
      </c>
      <c r="B494">
        <v>48041</v>
      </c>
    </row>
    <row r="495" spans="1:2" x14ac:dyDescent="0.25">
      <c r="A495" t="s">
        <v>496</v>
      </c>
      <c r="B495">
        <v>47381</v>
      </c>
    </row>
    <row r="496" spans="1:2" x14ac:dyDescent="0.25">
      <c r="A496" t="s">
        <v>497</v>
      </c>
      <c r="B496">
        <v>45807</v>
      </c>
    </row>
    <row r="497" spans="1:2" x14ac:dyDescent="0.25">
      <c r="A497" t="s">
        <v>498</v>
      </c>
      <c r="B497">
        <v>50427</v>
      </c>
    </row>
    <row r="498" spans="1:2" x14ac:dyDescent="0.25">
      <c r="A498" t="s">
        <v>499</v>
      </c>
      <c r="B498">
        <v>44818</v>
      </c>
    </row>
    <row r="499" spans="1:2" x14ac:dyDescent="0.25">
      <c r="A499" t="s">
        <v>500</v>
      </c>
      <c r="B499">
        <v>48223</v>
      </c>
    </row>
    <row r="500" spans="1:2" x14ac:dyDescent="0.25">
      <c r="A500" t="s">
        <v>501</v>
      </c>
      <c r="B500">
        <v>48371</v>
      </c>
    </row>
    <row r="501" spans="1:2" x14ac:dyDescent="0.25">
      <c r="A501" t="s">
        <v>502</v>
      </c>
      <c r="B501">
        <v>50062</v>
      </c>
    </row>
    <row r="502" spans="1:2" x14ac:dyDescent="0.25">
      <c r="A502" t="s">
        <v>503</v>
      </c>
      <c r="B502">
        <v>44719</v>
      </c>
    </row>
    <row r="503" spans="1:2" x14ac:dyDescent="0.25">
      <c r="A503" t="s">
        <v>504</v>
      </c>
      <c r="B503">
        <v>45997</v>
      </c>
    </row>
    <row r="504" spans="1:2" x14ac:dyDescent="0.25">
      <c r="A504" t="s">
        <v>505</v>
      </c>
      <c r="B504">
        <v>48587</v>
      </c>
    </row>
    <row r="505" spans="1:2" x14ac:dyDescent="0.25">
      <c r="A505" t="s">
        <v>506</v>
      </c>
      <c r="B505">
        <v>44727</v>
      </c>
    </row>
    <row r="506" spans="1:2" x14ac:dyDescent="0.25">
      <c r="A506" t="s">
        <v>507</v>
      </c>
      <c r="B506">
        <v>44826</v>
      </c>
    </row>
    <row r="507" spans="1:2" x14ac:dyDescent="0.25">
      <c r="A507" t="s">
        <v>508</v>
      </c>
      <c r="B507">
        <v>44834</v>
      </c>
    </row>
    <row r="508" spans="1:2" x14ac:dyDescent="0.25">
      <c r="A508" t="s">
        <v>509</v>
      </c>
      <c r="B508">
        <v>50294</v>
      </c>
    </row>
    <row r="509" spans="1:2" x14ac:dyDescent="0.25">
      <c r="A509" t="s">
        <v>510</v>
      </c>
      <c r="B509">
        <v>49239</v>
      </c>
    </row>
    <row r="510" spans="1:2" x14ac:dyDescent="0.25">
      <c r="A510" t="s">
        <v>511</v>
      </c>
      <c r="B510">
        <v>44842</v>
      </c>
    </row>
    <row r="511" spans="1:2" x14ac:dyDescent="0.25">
      <c r="A511" t="s">
        <v>512</v>
      </c>
      <c r="B511">
        <v>44859</v>
      </c>
    </row>
    <row r="512" spans="1:2" x14ac:dyDescent="0.25">
      <c r="A512" t="s">
        <v>513</v>
      </c>
      <c r="B512">
        <v>50658</v>
      </c>
    </row>
    <row r="513" spans="1:2" x14ac:dyDescent="0.25">
      <c r="A513" t="s">
        <v>514</v>
      </c>
      <c r="B513">
        <v>47274</v>
      </c>
    </row>
    <row r="514" spans="1:2" x14ac:dyDescent="0.25">
      <c r="A514" t="s">
        <v>515</v>
      </c>
      <c r="B514">
        <v>47092</v>
      </c>
    </row>
    <row r="515" spans="1:2" x14ac:dyDescent="0.25">
      <c r="A515" t="s">
        <v>516</v>
      </c>
      <c r="B515">
        <v>48652</v>
      </c>
    </row>
    <row r="516" spans="1:2" x14ac:dyDescent="0.25">
      <c r="A516" t="s">
        <v>517</v>
      </c>
      <c r="B516">
        <v>44867</v>
      </c>
    </row>
    <row r="517" spans="1:2" x14ac:dyDescent="0.25">
      <c r="A517" t="s">
        <v>518</v>
      </c>
      <c r="B517">
        <v>44875</v>
      </c>
    </row>
    <row r="518" spans="1:2" x14ac:dyDescent="0.25">
      <c r="A518" t="s">
        <v>519</v>
      </c>
      <c r="B518">
        <v>47969</v>
      </c>
    </row>
    <row r="519" spans="1:2" x14ac:dyDescent="0.25">
      <c r="A519" t="s">
        <v>520</v>
      </c>
      <c r="B519">
        <v>46151</v>
      </c>
    </row>
    <row r="520" spans="1:2" x14ac:dyDescent="0.25">
      <c r="A520" t="s">
        <v>521</v>
      </c>
      <c r="B520">
        <v>44883</v>
      </c>
    </row>
    <row r="521" spans="1:2" x14ac:dyDescent="0.25">
      <c r="A521" t="s">
        <v>522</v>
      </c>
      <c r="B521">
        <v>49098</v>
      </c>
    </row>
    <row r="522" spans="1:2" x14ac:dyDescent="0.25">
      <c r="A522" t="s">
        <v>523</v>
      </c>
      <c r="B522">
        <v>46243</v>
      </c>
    </row>
    <row r="523" spans="1:2" x14ac:dyDescent="0.25">
      <c r="A523" t="s">
        <v>524</v>
      </c>
      <c r="B523">
        <v>47399</v>
      </c>
    </row>
    <row r="524" spans="1:2" x14ac:dyDescent="0.25">
      <c r="A524" t="s">
        <v>525</v>
      </c>
      <c r="B524">
        <v>44891</v>
      </c>
    </row>
    <row r="525" spans="1:2" x14ac:dyDescent="0.25">
      <c r="A525" t="s">
        <v>526</v>
      </c>
      <c r="B525">
        <v>45617</v>
      </c>
    </row>
    <row r="526" spans="1:2" x14ac:dyDescent="0.25">
      <c r="A526" t="s">
        <v>527</v>
      </c>
      <c r="B526">
        <v>44909</v>
      </c>
    </row>
    <row r="527" spans="1:2" x14ac:dyDescent="0.25">
      <c r="A527" t="s">
        <v>528</v>
      </c>
      <c r="B527">
        <v>44917</v>
      </c>
    </row>
    <row r="528" spans="1:2" x14ac:dyDescent="0.25">
      <c r="A528" t="s">
        <v>529</v>
      </c>
      <c r="B528">
        <v>91397</v>
      </c>
    </row>
    <row r="529" spans="1:2" x14ac:dyDescent="0.25">
      <c r="A529" t="s">
        <v>530</v>
      </c>
      <c r="B529">
        <v>48876</v>
      </c>
    </row>
    <row r="530" spans="1:2" x14ac:dyDescent="0.25">
      <c r="A530" t="s">
        <v>531</v>
      </c>
      <c r="B530">
        <v>46680</v>
      </c>
    </row>
    <row r="531" spans="1:2" x14ac:dyDescent="0.25">
      <c r="A531" t="s">
        <v>532</v>
      </c>
      <c r="B531">
        <v>46201</v>
      </c>
    </row>
    <row r="532" spans="1:2" x14ac:dyDescent="0.25">
      <c r="A532" t="s">
        <v>533</v>
      </c>
      <c r="B532">
        <v>45922</v>
      </c>
    </row>
    <row r="533" spans="1:2" x14ac:dyDescent="0.25">
      <c r="A533" t="s">
        <v>534</v>
      </c>
      <c r="B533">
        <v>50591</v>
      </c>
    </row>
    <row r="534" spans="1:2" x14ac:dyDescent="0.25">
      <c r="A534" t="s">
        <v>535</v>
      </c>
      <c r="B534">
        <v>48694</v>
      </c>
    </row>
    <row r="535" spans="1:2" x14ac:dyDescent="0.25">
      <c r="A535" t="s">
        <v>536</v>
      </c>
      <c r="B535">
        <v>44925</v>
      </c>
    </row>
    <row r="536" spans="1:2" x14ac:dyDescent="0.25">
      <c r="A536" t="s">
        <v>537</v>
      </c>
      <c r="B536">
        <v>50302</v>
      </c>
    </row>
    <row r="537" spans="1:2" x14ac:dyDescent="0.25">
      <c r="A537" t="s">
        <v>538</v>
      </c>
      <c r="B537">
        <v>49957</v>
      </c>
    </row>
    <row r="538" spans="1:2" x14ac:dyDescent="0.25">
      <c r="A538" t="s">
        <v>539</v>
      </c>
      <c r="B538">
        <v>49296</v>
      </c>
    </row>
    <row r="539" spans="1:2" x14ac:dyDescent="0.25">
      <c r="A539" t="s">
        <v>540</v>
      </c>
      <c r="B539">
        <v>50070</v>
      </c>
    </row>
    <row r="540" spans="1:2" x14ac:dyDescent="0.25">
      <c r="A540" t="s">
        <v>541</v>
      </c>
      <c r="B540">
        <v>46011</v>
      </c>
    </row>
    <row r="541" spans="1:2" x14ac:dyDescent="0.25">
      <c r="A541" t="s">
        <v>542</v>
      </c>
      <c r="B541">
        <v>49536</v>
      </c>
    </row>
    <row r="542" spans="1:2" x14ac:dyDescent="0.25">
      <c r="A542" t="s">
        <v>543</v>
      </c>
      <c r="B542">
        <v>46458</v>
      </c>
    </row>
    <row r="543" spans="1:2" x14ac:dyDescent="0.25">
      <c r="A543" t="s">
        <v>544</v>
      </c>
      <c r="B543">
        <v>44933</v>
      </c>
    </row>
    <row r="544" spans="1:2" x14ac:dyDescent="0.25">
      <c r="A544" t="s">
        <v>545</v>
      </c>
      <c r="B544">
        <v>45625</v>
      </c>
    </row>
    <row r="545" spans="1:2" x14ac:dyDescent="0.25">
      <c r="A545" t="s">
        <v>546</v>
      </c>
      <c r="B545">
        <v>47522</v>
      </c>
    </row>
    <row r="546" spans="1:2" x14ac:dyDescent="0.25">
      <c r="A546" t="s">
        <v>547</v>
      </c>
      <c r="B546">
        <v>44941</v>
      </c>
    </row>
    <row r="547" spans="1:2" x14ac:dyDescent="0.25">
      <c r="A547" t="s">
        <v>548</v>
      </c>
      <c r="B547">
        <v>49643</v>
      </c>
    </row>
    <row r="548" spans="1:2" x14ac:dyDescent="0.25">
      <c r="A548" t="s">
        <v>549</v>
      </c>
      <c r="B548">
        <v>48744</v>
      </c>
    </row>
    <row r="549" spans="1:2" x14ac:dyDescent="0.25">
      <c r="A549" t="s">
        <v>550</v>
      </c>
      <c r="B549">
        <v>47464</v>
      </c>
    </row>
    <row r="550" spans="1:2" x14ac:dyDescent="0.25">
      <c r="A550" t="s">
        <v>551</v>
      </c>
      <c r="B550">
        <v>44966</v>
      </c>
    </row>
    <row r="551" spans="1:2" x14ac:dyDescent="0.25">
      <c r="A551" t="s">
        <v>552</v>
      </c>
      <c r="B551">
        <v>44958</v>
      </c>
    </row>
    <row r="552" spans="1:2" x14ac:dyDescent="0.25">
      <c r="A552" t="s">
        <v>553</v>
      </c>
      <c r="B552">
        <v>47472</v>
      </c>
    </row>
    <row r="553" spans="1:2" x14ac:dyDescent="0.25">
      <c r="A553" t="s">
        <v>554</v>
      </c>
      <c r="B553">
        <v>46821</v>
      </c>
    </row>
    <row r="554" spans="1:2" x14ac:dyDescent="0.25">
      <c r="A554" t="s">
        <v>555</v>
      </c>
      <c r="B554">
        <v>45633</v>
      </c>
    </row>
    <row r="555" spans="1:2" x14ac:dyDescent="0.25">
      <c r="A555" t="s">
        <v>556</v>
      </c>
      <c r="B555">
        <v>50393</v>
      </c>
    </row>
    <row r="556" spans="1:2" x14ac:dyDescent="0.25">
      <c r="A556" t="s">
        <v>557</v>
      </c>
      <c r="B556">
        <v>44974</v>
      </c>
    </row>
    <row r="557" spans="1:2" x14ac:dyDescent="0.25">
      <c r="A557" t="s">
        <v>558</v>
      </c>
      <c r="B557">
        <v>46904</v>
      </c>
    </row>
    <row r="558" spans="1:2" x14ac:dyDescent="0.25">
      <c r="A558" t="s">
        <v>559</v>
      </c>
      <c r="B558">
        <v>44982</v>
      </c>
    </row>
    <row r="559" spans="1:2" x14ac:dyDescent="0.25">
      <c r="A559" t="s">
        <v>560</v>
      </c>
      <c r="B559">
        <v>44990</v>
      </c>
    </row>
    <row r="560" spans="1:2" x14ac:dyDescent="0.25">
      <c r="A560" t="s">
        <v>561</v>
      </c>
      <c r="B560">
        <v>50500</v>
      </c>
    </row>
    <row r="561" spans="1:2" x14ac:dyDescent="0.25">
      <c r="A561" t="s">
        <v>562</v>
      </c>
      <c r="B561">
        <v>45005</v>
      </c>
    </row>
    <row r="562" spans="1:2" x14ac:dyDescent="0.25">
      <c r="A562" t="s">
        <v>563</v>
      </c>
      <c r="B562">
        <v>45013</v>
      </c>
    </row>
    <row r="563" spans="1:2" x14ac:dyDescent="0.25">
      <c r="A563" t="s">
        <v>564</v>
      </c>
      <c r="B563">
        <v>48231</v>
      </c>
    </row>
    <row r="564" spans="1:2" x14ac:dyDescent="0.25">
      <c r="A564" t="s">
        <v>565</v>
      </c>
      <c r="B564">
        <v>49650</v>
      </c>
    </row>
    <row r="565" spans="1:2" x14ac:dyDescent="0.25">
      <c r="A565" t="s">
        <v>566</v>
      </c>
      <c r="B565">
        <v>49247</v>
      </c>
    </row>
    <row r="566" spans="1:2" x14ac:dyDescent="0.25">
      <c r="A566" t="s">
        <v>567</v>
      </c>
      <c r="B566">
        <v>45641</v>
      </c>
    </row>
    <row r="567" spans="1:2" x14ac:dyDescent="0.25">
      <c r="A567" t="s">
        <v>568</v>
      </c>
      <c r="B567">
        <v>49148</v>
      </c>
    </row>
    <row r="568" spans="1:2" x14ac:dyDescent="0.25">
      <c r="A568" t="s">
        <v>569</v>
      </c>
      <c r="B568">
        <v>50468</v>
      </c>
    </row>
    <row r="569" spans="1:2" x14ac:dyDescent="0.25">
      <c r="A569" t="s">
        <v>570</v>
      </c>
      <c r="B569">
        <v>49031</v>
      </c>
    </row>
    <row r="570" spans="1:2" x14ac:dyDescent="0.25">
      <c r="A570" t="s">
        <v>571</v>
      </c>
      <c r="B570">
        <v>45971</v>
      </c>
    </row>
    <row r="571" spans="1:2" x14ac:dyDescent="0.25">
      <c r="A571" t="s">
        <v>572</v>
      </c>
      <c r="B571">
        <v>50252</v>
      </c>
    </row>
    <row r="572" spans="1:2" x14ac:dyDescent="0.25">
      <c r="A572" t="s">
        <v>573</v>
      </c>
      <c r="B572">
        <v>45658</v>
      </c>
    </row>
    <row r="573" spans="1:2" x14ac:dyDescent="0.25">
      <c r="A573" t="s">
        <v>574</v>
      </c>
      <c r="B573">
        <v>45021</v>
      </c>
    </row>
    <row r="574" spans="1:2" x14ac:dyDescent="0.25">
      <c r="A574" t="s">
        <v>575</v>
      </c>
      <c r="B574">
        <v>45039</v>
      </c>
    </row>
    <row r="575" spans="1:2" x14ac:dyDescent="0.25">
      <c r="A575" t="s">
        <v>576</v>
      </c>
      <c r="B575">
        <v>48389</v>
      </c>
    </row>
    <row r="576" spans="1:2" x14ac:dyDescent="0.25">
      <c r="A576" t="s">
        <v>577</v>
      </c>
      <c r="B576">
        <v>45054</v>
      </c>
    </row>
    <row r="577" spans="1:2" x14ac:dyDescent="0.25">
      <c r="A577" t="s">
        <v>578</v>
      </c>
      <c r="B577">
        <v>46359</v>
      </c>
    </row>
    <row r="578" spans="1:2" x14ac:dyDescent="0.25">
      <c r="A578" t="s">
        <v>579</v>
      </c>
      <c r="B578">
        <v>47225</v>
      </c>
    </row>
    <row r="579" spans="1:2" x14ac:dyDescent="0.25">
      <c r="A579" t="s">
        <v>580</v>
      </c>
      <c r="B579">
        <v>47696</v>
      </c>
    </row>
    <row r="580" spans="1:2" x14ac:dyDescent="0.25">
      <c r="A580" t="s">
        <v>581</v>
      </c>
      <c r="B580">
        <v>46219</v>
      </c>
    </row>
    <row r="581" spans="1:2" x14ac:dyDescent="0.25">
      <c r="A581" t="s">
        <v>582</v>
      </c>
      <c r="B581">
        <v>48884</v>
      </c>
    </row>
    <row r="582" spans="1:2" x14ac:dyDescent="0.25">
      <c r="A582" t="s">
        <v>583</v>
      </c>
      <c r="B582">
        <v>46060</v>
      </c>
    </row>
    <row r="583" spans="1:2" x14ac:dyDescent="0.25">
      <c r="A583" t="s">
        <v>584</v>
      </c>
      <c r="B583">
        <v>49155</v>
      </c>
    </row>
    <row r="584" spans="1:2" x14ac:dyDescent="0.25">
      <c r="A584" t="s">
        <v>585</v>
      </c>
      <c r="B584">
        <v>47746</v>
      </c>
    </row>
    <row r="585" spans="1:2" x14ac:dyDescent="0.25">
      <c r="A585" t="s">
        <v>586</v>
      </c>
      <c r="B585">
        <v>48397</v>
      </c>
    </row>
    <row r="586" spans="1:2" x14ac:dyDescent="0.25">
      <c r="A586" t="s">
        <v>587</v>
      </c>
      <c r="B586">
        <v>45047</v>
      </c>
    </row>
    <row r="587" spans="1:2" x14ac:dyDescent="0.25">
      <c r="A587" t="s">
        <v>588</v>
      </c>
      <c r="B587">
        <v>49106</v>
      </c>
    </row>
    <row r="588" spans="1:2" x14ac:dyDescent="0.25">
      <c r="A588" t="s">
        <v>589</v>
      </c>
      <c r="B588">
        <v>45062</v>
      </c>
    </row>
    <row r="589" spans="1:2" x14ac:dyDescent="0.25">
      <c r="A589" t="s">
        <v>590</v>
      </c>
      <c r="B589">
        <v>49668</v>
      </c>
    </row>
    <row r="590" spans="1:2" x14ac:dyDescent="0.25">
      <c r="A590" t="s">
        <v>591</v>
      </c>
      <c r="B590">
        <v>45070</v>
      </c>
    </row>
    <row r="591" spans="1:2" x14ac:dyDescent="0.25">
      <c r="A591" t="s">
        <v>592</v>
      </c>
      <c r="B591">
        <v>45088</v>
      </c>
    </row>
    <row r="592" spans="1:2" x14ac:dyDescent="0.25">
      <c r="A592" t="s">
        <v>593</v>
      </c>
      <c r="B592">
        <v>45096</v>
      </c>
    </row>
    <row r="593" spans="1:2" x14ac:dyDescent="0.25">
      <c r="A593" t="s">
        <v>594</v>
      </c>
      <c r="B593">
        <v>46367</v>
      </c>
    </row>
    <row r="594" spans="1:2" x14ac:dyDescent="0.25">
      <c r="A594" t="s">
        <v>595</v>
      </c>
      <c r="B594">
        <v>45104</v>
      </c>
    </row>
    <row r="595" spans="1:2" x14ac:dyDescent="0.25">
      <c r="A595" t="s">
        <v>596</v>
      </c>
      <c r="B595">
        <v>45112</v>
      </c>
    </row>
    <row r="596" spans="1:2" x14ac:dyDescent="0.25">
      <c r="A596" t="s">
        <v>597</v>
      </c>
      <c r="B596">
        <v>45666</v>
      </c>
    </row>
    <row r="597" spans="1:2" x14ac:dyDescent="0.25">
      <c r="A597" t="s">
        <v>598</v>
      </c>
      <c r="B597">
        <v>44081</v>
      </c>
    </row>
    <row r="598" spans="1:2" x14ac:dyDescent="0.25">
      <c r="A598" t="s">
        <v>599</v>
      </c>
      <c r="B598">
        <v>50518</v>
      </c>
    </row>
    <row r="599" spans="1:2" x14ac:dyDescent="0.25">
      <c r="A599" t="s">
        <v>600</v>
      </c>
      <c r="B599">
        <v>49577</v>
      </c>
    </row>
    <row r="600" spans="1:2" x14ac:dyDescent="0.25">
      <c r="A600" t="s">
        <v>601</v>
      </c>
      <c r="B600">
        <v>49973</v>
      </c>
    </row>
    <row r="601" spans="1:2" x14ac:dyDescent="0.25">
      <c r="A601" t="s">
        <v>602</v>
      </c>
      <c r="B601">
        <v>45120</v>
      </c>
    </row>
    <row r="602" spans="1:2" x14ac:dyDescent="0.25">
      <c r="A602" t="s">
        <v>603</v>
      </c>
      <c r="B602">
        <v>45138</v>
      </c>
    </row>
    <row r="603" spans="1:2" x14ac:dyDescent="0.25">
      <c r="A603" t="s">
        <v>604</v>
      </c>
      <c r="B603">
        <v>46524</v>
      </c>
    </row>
    <row r="604" spans="1:2" x14ac:dyDescent="0.25">
      <c r="A604" t="s">
        <v>605</v>
      </c>
      <c r="B604">
        <v>45146</v>
      </c>
    </row>
    <row r="605" spans="1:2" x14ac:dyDescent="0.25">
      <c r="A605" t="s">
        <v>606</v>
      </c>
      <c r="B605">
        <v>45153</v>
      </c>
    </row>
    <row r="606" spans="1:2" x14ac:dyDescent="0.25">
      <c r="A606" t="s">
        <v>607</v>
      </c>
      <c r="B606">
        <v>45674</v>
      </c>
    </row>
    <row r="607" spans="1:2" x14ac:dyDescent="0.25">
      <c r="A607" t="s">
        <v>608</v>
      </c>
      <c r="B607">
        <v>45161</v>
      </c>
    </row>
    <row r="608" spans="1:2" x14ac:dyDescent="0.25">
      <c r="A608" t="s">
        <v>609</v>
      </c>
      <c r="B608">
        <v>49544</v>
      </c>
    </row>
    <row r="609" spans="1:2" x14ac:dyDescent="0.25">
      <c r="A609" t="s">
        <v>610</v>
      </c>
      <c r="B609">
        <v>45179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Profile Report</vt:lpstr>
      <vt:lpstr>District Data</vt:lpstr>
      <vt:lpstr>Similar District Data</vt:lpstr>
      <vt:lpstr>Statewide Data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2018-12-20T16:25:55Z</dcterms:created>
  <dcterms:modified xsi:type="dcterms:W3CDTF">2020-01-07T23:54:34Z</dcterms:modified>
</cp:coreProperties>
</file>